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clau2\Downloads\04 - MEMÓRIAS DE CÁLCULO_selecionado_2025-08-27_11-12-45am\"/>
    </mc:Choice>
  </mc:AlternateContent>
  <xr:revisionPtr revIDLastSave="0" documentId="13_ncr:1_{5AD0AAF8-5E96-4828-A2F9-AE4DE0370436}" xr6:coauthVersionLast="47" xr6:coauthVersionMax="47" xr10:uidLastSave="{00000000-0000-0000-0000-000000000000}"/>
  <bookViews>
    <workbookView xWindow="-28920" yWindow="-120" windowWidth="29040" windowHeight="15720" tabRatio="791" xr2:uid="{00000000-000D-0000-FFFF-FFFF00000000}"/>
  </bookViews>
  <sheets>
    <sheet name="Orçamento" sheetId="1" r:id="rId1"/>
    <sheet name="10.1" sheetId="2" r:id="rId2"/>
    <sheet name="10.1.1" sheetId="3" r:id="rId3"/>
    <sheet name="10.1.2" sheetId="4" r:id="rId4"/>
    <sheet name="10.1.3" sheetId="6" r:id="rId5"/>
    <sheet name="10.1.4" sheetId="7" r:id="rId6"/>
    <sheet name="10.1.5" sheetId="8" r:id="rId7"/>
    <sheet name="10.1.6" sheetId="9" r:id="rId8"/>
    <sheet name="10.1.7" sheetId="10" r:id="rId9"/>
    <sheet name="10.1.8" sheetId="11" r:id="rId10"/>
    <sheet name="10.1.9" sheetId="12" r:id="rId11"/>
    <sheet name="10.1.10" sheetId="13" r:id="rId12"/>
    <sheet name="10.1.1E" sheetId="14" r:id="rId13"/>
    <sheet name="10.1.2E" sheetId="15" r:id="rId14"/>
    <sheet name="10.1.3E" sheetId="17" r:id="rId15"/>
    <sheet name="10.1.4E" sheetId="18" r:id="rId16"/>
    <sheet name="10.1.5E" sheetId="19" r:id="rId17"/>
    <sheet name="10.1.6E" sheetId="20" r:id="rId18"/>
    <sheet name="10.1.7E" sheetId="21" r:id="rId19"/>
    <sheet name="10.1.8E" sheetId="22" r:id="rId20"/>
    <sheet name="10.1.9E" sheetId="23" r:id="rId21"/>
    <sheet name="10.1.10E" sheetId="24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24" l="1"/>
  <c r="C13" i="24"/>
  <c r="E13" i="23"/>
  <c r="C13" i="23"/>
  <c r="E81" i="22"/>
  <c r="C81" i="22"/>
  <c r="E25" i="21"/>
  <c r="C25" i="21"/>
  <c r="E12" i="20"/>
  <c r="C12" i="20"/>
  <c r="E57" i="19"/>
  <c r="C57" i="19"/>
  <c r="E142" i="18"/>
  <c r="C142" i="18"/>
  <c r="E79" i="17"/>
  <c r="C79" i="17"/>
  <c r="E411" i="15"/>
  <c r="C411" i="15"/>
  <c r="E399" i="15"/>
  <c r="C399" i="15"/>
  <c r="E455" i="14"/>
  <c r="C455" i="14"/>
  <c r="E9" i="13"/>
  <c r="C9" i="13"/>
  <c r="E9" i="12"/>
  <c r="C9" i="12"/>
  <c r="E9" i="11"/>
  <c r="C9" i="11"/>
  <c r="E9" i="10"/>
  <c r="C9" i="10"/>
  <c r="E9" i="9"/>
  <c r="C9" i="9"/>
  <c r="E9" i="8"/>
  <c r="C9" i="8"/>
  <c r="E9" i="7"/>
  <c r="C9" i="7"/>
  <c r="E9" i="6"/>
  <c r="C9" i="6"/>
  <c r="E10" i="4"/>
  <c r="C10" i="4"/>
  <c r="E9" i="3"/>
  <c r="C9" i="3"/>
</calcChain>
</file>

<file path=xl/sharedStrings.xml><?xml version="1.0" encoding="utf-8"?>
<sst xmlns="http://schemas.openxmlformats.org/spreadsheetml/2006/main" count="5893" uniqueCount="1338">
  <si>
    <t>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</si>
  <si>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</si>
  <si>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</si>
  <si>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</si>
  <si>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</si>
  <si>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</si>
  <si>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</si>
  <si>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</si>
  <si>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</si>
  <si>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</si>
  <si>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10.1</t>
  </si>
  <si>
    <t>PAREDES</t>
  </si>
  <si>
    <t>10.1.1</t>
  </si>
  <si>
    <t>93203</t>
  </si>
  <si>
    <t>SINAPI</t>
  </si>
  <si>
    <t>FIXAÇÃO (ENCUNHAMENTO) DE ALVENARIA DE VEDAÇÃO COM ESPUMA DE POLIURETANO EXPANSIVA. AF_03/2024</t>
  </si>
  <si>
    <t>m</t>
  </si>
  <si>
    <t>931,91</t>
  </si>
  <si>
    <t>10.1.2</t>
  </si>
  <si>
    <t>13.001.0030-1</t>
  </si>
  <si>
    <t>EMOP</t>
  </si>
  <si>
    <t>EMBOCO COM ARGAMASSA DE CIMENTO E AREIA,NO TRACO 1:4 COM 1,5 CM DE ESPESSURA,INCLUSIVE CHAPISCO DE CIMENTO E AREIA,NO TRA CO 1:3</t>
  </si>
  <si>
    <t>m²</t>
  </si>
  <si>
    <t>4082,93</t>
  </si>
  <si>
    <t>10.1.3</t>
  </si>
  <si>
    <t>10.1.4</t>
  </si>
  <si>
    <t>87273</t>
  </si>
  <si>
    <t>REVESTIMENTO CERÂMICO PARA PAREDES INTERNAS COM PLACAS TIPO ESMALTADA DE DIMENSÕES 33X45 CM APLICADAS NA ALTURA INTEIRA DAS PAREDES. AF_02/2023_PE</t>
  </si>
  <si>
    <t>425,30</t>
  </si>
  <si>
    <t>10.1.5</t>
  </si>
  <si>
    <t>13.030.0257-0</t>
  </si>
  <si>
    <t>REVESTIMENTO DE PAREDES COM LADRILHOS CERAMICOS COM MEDIDAS EM TORNO DE (10X10)CM,EM PLACA TELADA NO FORMATO EM TORNO DE (30X30)CM,NAS CORES BRANCO,CINZA,BEGE,CREME,AZUL,MARROM E P RETO,CONFORME ABNT NBR 16928,ASSENTE CONFORME ITEM 13.025.00 58 3%-DESGASTE DE FERRAMENTAS E EPI</t>
  </si>
  <si>
    <t>482,40</t>
  </si>
  <si>
    <t>10.1.6</t>
  </si>
  <si>
    <t>14.006.0400-0</t>
  </si>
  <si>
    <t>PROTECAO DE PAREDES DE SALA DE AULA,COM MADEIRA DE LEI,20X2, 5CM, APARELHADA EM UMA FACE E NOS TOPOS, EXCLUSIVE PINTURA. FORNECIMENTO E COLOCACAO</t>
  </si>
  <si>
    <t>143,11</t>
  </si>
  <si>
    <t>10.1.7</t>
  </si>
  <si>
    <t>12.008.0020-0</t>
  </si>
  <si>
    <t>PAREDE DE BLOCOS VAZADOS(COBOGO),EM PLACAS DE CONCRETO,MEDIN DO APROXIMADAMENTE 39X50X8CM,EM VENEZIANA,ASSENTES COMO 12.0 06.0010</t>
  </si>
  <si>
    <t>57,19</t>
  </si>
  <si>
    <t>10.1.8</t>
  </si>
  <si>
    <t>120035</t>
  </si>
  <si>
    <t>SBC</t>
  </si>
  <si>
    <t>CANTONEIRA METALICA PARA PROTECAO DE CANTOS-VIVOS</t>
  </si>
  <si>
    <t>21,60</t>
  </si>
  <si>
    <t>10.1.9</t>
  </si>
  <si>
    <t>13.205.0022-0</t>
  </si>
  <si>
    <t>PROTETOR DE CANTOS,PRODUZIDO COM ESTRUTURA INTERNA DE SUPORT E EM ALUMINIO E PVC,COM REFORCOS EM NEOPRENE E EXTERNAMENTE COM CAPAS DE VINIL DE ALTO IMPACTO COM ACABAMENTO TEXTURIZAD O,NAS CORES PADRONIZADAS DO FABRICANTE,COM LARGURA DE 5CM E PECAS COM 1,20M E 2,40M.FORNECIMENTO E COLOCACAO 3%-DESGASTE DE FERRAMENTAS E EPI</t>
  </si>
  <si>
    <t>26,30</t>
  </si>
  <si>
    <t>10.1.10</t>
  </si>
  <si>
    <t>190720</t>
  </si>
  <si>
    <t>PRATELEIRAS EM GRANITO CINZA CORUMBA</t>
  </si>
  <si>
    <t>2,59</t>
  </si>
  <si>
    <t>14.002.0265-0</t>
  </si>
  <si>
    <t>SUPORTE TIPO MAO FRANCESA DE ALTA RESISTENCIA,EM ACO,ABAS CO M MEDIDAS EM TORNO DE (50X33)CM,COM CAPACIDADE DE PESO MAXIM O APROXIMADO DE 110KG.FORNECIMENTO E INSTALACAO 3%-DESGASTE DE FERRAMENTAS E EPI</t>
  </si>
  <si>
    <t>un</t>
  </si>
  <si>
    <t>12,00</t>
  </si>
  <si>
    <t>Resumo do Critério</t>
  </si>
  <si>
    <t>Tipo</t>
  </si>
  <si>
    <t>Elementos</t>
  </si>
  <si>
    <t>Nome do Subcritério</t>
  </si>
  <si>
    <t>Categoria</t>
  </si>
  <si>
    <t>Paredes (Altura desconectada)</t>
  </si>
  <si>
    <t/>
  </si>
  <si>
    <t>Adicionar a</t>
  </si>
  <si>
    <t>Seleção</t>
  </si>
  <si>
    <t>Altura desconectada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</si>
  <si>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</si>
  <si>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</si>
  <si>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</si>
  <si>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</si>
  <si>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</si>
  <si>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</si>
  <si>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</si>
  <si>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Parede básica</t>
  </si>
  <si>
    <t>BE-MT-PA-PINTURA-BRANCO-NEVE - 0,0010</t>
  </si>
  <si>
    <t>Paredes (Área)</t>
  </si>
  <si>
    <t>Área</t>
  </si>
  <si>
    <t>BE-MT-PA-EMBOÇO - 0,0150</t>
  </si>
  <si>
    <t>BE-MT-PA-EMBOÇO - 0,0175</t>
  </si>
  <si>
    <t>BE-PA-INT-PT-AC-PD-ALV-TJ-EXT-PT-AC-PD-15cm</t>
  </si>
  <si>
    <t>425,3</t>
  </si>
  <si>
    <t>Paredes</t>
  </si>
  <si>
    <t>BE-MT-REVEST-CERÂMICO-33x45cm - 0,0100</t>
  </si>
  <si>
    <t>482,4</t>
  </si>
  <si>
    <t>BE-MT-REVEST-CERÂMICO-VERDE-10x10cm - 0,0100</t>
  </si>
  <si>
    <t>Paredes (Comprimento)</t>
  </si>
  <si>
    <t>Comprimento</t>
  </si>
  <si>
    <t>RODA MEIO EM FREIJÓ</t>
  </si>
  <si>
    <t>Parede cortina</t>
  </si>
  <si>
    <t>BE_PA_COBOGÓ_CONCRETO</t>
  </si>
  <si>
    <t>21,6</t>
  </si>
  <si>
    <t>Equipamento especial (Height)</t>
  </si>
  <si>
    <t>Height</t>
  </si>
  <si>
    <t>Clear Corner Guard_Inpro</t>
  </si>
  <si>
    <t>8' 2-2</t>
  </si>
  <si>
    <t>26,3</t>
  </si>
  <si>
    <t>Pilares estruturais (Dimensao_h1)</t>
  </si>
  <si>
    <t>Dimensao_h1</t>
  </si>
  <si>
    <t>Filtro de Parâmetro</t>
  </si>
  <si>
    <t>Comparação</t>
  </si>
  <si>
    <t>Valor</t>
  </si>
  <si>
    <t>Parâmetro</t>
  </si>
  <si>
    <t>Instância</t>
  </si>
  <si>
    <t>Igual a</t>
  </si>
  <si>
    <t>Protetor de cantos</t>
  </si>
  <si>
    <t>Comentários</t>
  </si>
  <si>
    <t>E</t>
  </si>
  <si>
    <t>Pisos (Área)</t>
  </si>
  <si>
    <t>Piso</t>
  </si>
  <si>
    <t>BE-PE-PRATELEIRA_CINZA_CORUMBÁ_2CM 2</t>
  </si>
  <si>
    <t>12</t>
  </si>
  <si>
    <t>Mobiliário (a)</t>
  </si>
  <si>
    <t>Multiplicado por</t>
  </si>
  <si>
    <t>a</t>
  </si>
  <si>
    <t>F05381_PT_Prateleira-Bergshult.2019</t>
  </si>
  <si>
    <t>Branco com Madeira</t>
  </si>
  <si>
    <t>Projeto</t>
  </si>
  <si>
    <t>Vínculo</t>
  </si>
  <si>
    <t>Elemento</t>
  </si>
  <si>
    <t>Id do Revit</t>
  </si>
  <si>
    <t>Totais:</t>
  </si>
  <si>
    <t>BE-PMSa-MOD-ARQ-ESCOLAAUTISTA-EX-000-R00</t>
  </si>
  <si>
    <t>3485740</t>
  </si>
  <si>
    <t>3485781</t>
  </si>
  <si>
    <t>3485785</t>
  </si>
  <si>
    <t>3485820</t>
  </si>
  <si>
    <t>3485936</t>
  </si>
  <si>
    <t>3490290</t>
  </si>
  <si>
    <t>3290234</t>
  </si>
  <si>
    <t>3290235</t>
  </si>
  <si>
    <t>3290236</t>
  </si>
  <si>
    <t>3290238</t>
  </si>
  <si>
    <t>3290242</t>
  </si>
  <si>
    <t>3290243</t>
  </si>
  <si>
    <t>3290244</t>
  </si>
  <si>
    <t>3290245</t>
  </si>
  <si>
    <t>3290246</t>
  </si>
  <si>
    <t>3290248</t>
  </si>
  <si>
    <t>3290249</t>
  </si>
  <si>
    <t>3290250</t>
  </si>
  <si>
    <t>3290251</t>
  </si>
  <si>
    <t>3290252</t>
  </si>
  <si>
    <t>3290253</t>
  </si>
  <si>
    <t>3290255</t>
  </si>
  <si>
    <t>3290257</t>
  </si>
  <si>
    <t>3290259</t>
  </si>
  <si>
    <t>3290260</t>
  </si>
  <si>
    <t>3290263</t>
  </si>
  <si>
    <t>3290265</t>
  </si>
  <si>
    <t>3290267</t>
  </si>
  <si>
    <t>3290268</t>
  </si>
  <si>
    <t>3290269</t>
  </si>
  <si>
    <t>4749617</t>
  </si>
  <si>
    <t>3799986</t>
  </si>
  <si>
    <t>4748538</t>
  </si>
  <si>
    <t>4748539</t>
  </si>
  <si>
    <t>4748540</t>
  </si>
  <si>
    <t>4748541</t>
  </si>
  <si>
    <t>4503805</t>
  </si>
  <si>
    <t>4503809</t>
  </si>
  <si>
    <t>4503813</t>
  </si>
  <si>
    <t>4503817</t>
  </si>
  <si>
    <t>4503821</t>
  </si>
  <si>
    <t>4503825</t>
  </si>
  <si>
    <t>4504380</t>
  </si>
  <si>
    <t>4504691</t>
  </si>
  <si>
    <t>3280662</t>
  </si>
  <si>
    <t>3280663</t>
  </si>
  <si>
    <t>3280664</t>
  </si>
  <si>
    <t>3280665</t>
  </si>
  <si>
    <t>3280666</t>
  </si>
  <si>
    <t>3280667</t>
  </si>
  <si>
    <t>3280668</t>
  </si>
  <si>
    <t>3280669</t>
  </si>
  <si>
    <t>3280670</t>
  </si>
  <si>
    <t>3280671</t>
  </si>
  <si>
    <t>3280672</t>
  </si>
  <si>
    <t>3280673</t>
  </si>
  <si>
    <t>3280674</t>
  </si>
  <si>
    <t>3280675</t>
  </si>
  <si>
    <t>3280676</t>
  </si>
  <si>
    <t>3280677</t>
  </si>
  <si>
    <t>3280678</t>
  </si>
  <si>
    <t>3280679</t>
  </si>
  <si>
    <t>3280680</t>
  </si>
  <si>
    <t>3280681</t>
  </si>
  <si>
    <t>3280682</t>
  </si>
  <si>
    <t>3280683</t>
  </si>
  <si>
    <t>3280684</t>
  </si>
  <si>
    <t>3280685</t>
  </si>
  <si>
    <t>3280686</t>
  </si>
  <si>
    <t>3280687</t>
  </si>
  <si>
    <t>3280688</t>
  </si>
  <si>
    <t>3280689</t>
  </si>
  <si>
    <t>3280690</t>
  </si>
  <si>
    <t>3280691</t>
  </si>
  <si>
    <t>3280692</t>
  </si>
  <si>
    <t>3280693</t>
  </si>
  <si>
    <t>3280694</t>
  </si>
  <si>
    <t>3280695</t>
  </si>
  <si>
    <t>3280696</t>
  </si>
  <si>
    <t>3280697</t>
  </si>
  <si>
    <t>3280698</t>
  </si>
  <si>
    <t>3280699</t>
  </si>
  <si>
    <t>3280700</t>
  </si>
  <si>
    <t>3280702</t>
  </si>
  <si>
    <t>3280704</t>
  </si>
  <si>
    <t>3280705</t>
  </si>
  <si>
    <t>3280707</t>
  </si>
  <si>
    <t>3280708</t>
  </si>
  <si>
    <t>3280711</t>
  </si>
  <si>
    <t>3280712</t>
  </si>
  <si>
    <t>3280713</t>
  </si>
  <si>
    <t>3280715</t>
  </si>
  <si>
    <t>3280716</t>
  </si>
  <si>
    <t>3280717</t>
  </si>
  <si>
    <t>3280719</t>
  </si>
  <si>
    <t>3280720</t>
  </si>
  <si>
    <t>3280721</t>
  </si>
  <si>
    <t>3280722</t>
  </si>
  <si>
    <t>3280723</t>
  </si>
  <si>
    <t>3280724</t>
  </si>
  <si>
    <t>3280725</t>
  </si>
  <si>
    <t>3280726</t>
  </si>
  <si>
    <t>3280727</t>
  </si>
  <si>
    <t>3280728</t>
  </si>
  <si>
    <t>3280729</t>
  </si>
  <si>
    <t>3280730</t>
  </si>
  <si>
    <t>3280731</t>
  </si>
  <si>
    <t>3280735</t>
  </si>
  <si>
    <t>3280736</t>
  </si>
  <si>
    <t>3280738</t>
  </si>
  <si>
    <t>3280739</t>
  </si>
  <si>
    <t>3280740</t>
  </si>
  <si>
    <t>3280741</t>
  </si>
  <si>
    <t>3280742</t>
  </si>
  <si>
    <t>3280743</t>
  </si>
  <si>
    <t>3280745</t>
  </si>
  <si>
    <t>3280746</t>
  </si>
  <si>
    <t>3280748</t>
  </si>
  <si>
    <t>3280749</t>
  </si>
  <si>
    <t>3280750</t>
  </si>
  <si>
    <t>3280751</t>
  </si>
  <si>
    <t>3280752</t>
  </si>
  <si>
    <t>3280753</t>
  </si>
  <si>
    <t>3280754</t>
  </si>
  <si>
    <t>3280755</t>
  </si>
  <si>
    <t>3280756</t>
  </si>
  <si>
    <t>3280757</t>
  </si>
  <si>
    <t>3280759</t>
  </si>
  <si>
    <t>3280760</t>
  </si>
  <si>
    <t>3280762</t>
  </si>
  <si>
    <t>3280764</t>
  </si>
  <si>
    <t>3280766</t>
  </si>
  <si>
    <t>3280767</t>
  </si>
  <si>
    <t>3280768</t>
  </si>
  <si>
    <t>3280769</t>
  </si>
  <si>
    <t>3280770</t>
  </si>
  <si>
    <t>3280771</t>
  </si>
  <si>
    <t>3280772</t>
  </si>
  <si>
    <t>3280773</t>
  </si>
  <si>
    <t>3280774</t>
  </si>
  <si>
    <t>3280775</t>
  </si>
  <si>
    <t>3280776</t>
  </si>
  <si>
    <t>3280777</t>
  </si>
  <si>
    <t>3280778</t>
  </si>
  <si>
    <t>3280779</t>
  </si>
  <si>
    <t>3280780</t>
  </si>
  <si>
    <t>3280781</t>
  </si>
  <si>
    <t>3280782</t>
  </si>
  <si>
    <t>3280783</t>
  </si>
  <si>
    <t>3280784</t>
  </si>
  <si>
    <t>3280785</t>
  </si>
  <si>
    <t>3280786</t>
  </si>
  <si>
    <t>3280787</t>
  </si>
  <si>
    <t>3280788</t>
  </si>
  <si>
    <t>3280789</t>
  </si>
  <si>
    <t>3280790</t>
  </si>
  <si>
    <t>3280791</t>
  </si>
  <si>
    <t>3280792</t>
  </si>
  <si>
    <t>3280793</t>
  </si>
  <si>
    <t>3280794</t>
  </si>
  <si>
    <t>3280795</t>
  </si>
  <si>
    <t>3280796</t>
  </si>
  <si>
    <t>3280797</t>
  </si>
  <si>
    <t>3280798</t>
  </si>
  <si>
    <t>3280799</t>
  </si>
  <si>
    <t>3280800</t>
  </si>
  <si>
    <t>3280801</t>
  </si>
  <si>
    <t>3280802</t>
  </si>
  <si>
    <t>3280803</t>
  </si>
  <si>
    <t>3280804</t>
  </si>
  <si>
    <t>3280805</t>
  </si>
  <si>
    <t>3280806</t>
  </si>
  <si>
    <t>3280807</t>
  </si>
  <si>
    <t>3280808</t>
  </si>
  <si>
    <t>3280809</t>
  </si>
  <si>
    <t>3280810</t>
  </si>
  <si>
    <t>3280811</t>
  </si>
  <si>
    <t>3280812</t>
  </si>
  <si>
    <t>3280813</t>
  </si>
  <si>
    <t>3280814</t>
  </si>
  <si>
    <t>3280815</t>
  </si>
  <si>
    <t>3280816</t>
  </si>
  <si>
    <t>3280817</t>
  </si>
  <si>
    <t>3280818</t>
  </si>
  <si>
    <t>3280819</t>
  </si>
  <si>
    <t>3280820</t>
  </si>
  <si>
    <t>3280821</t>
  </si>
  <si>
    <t>3280823</t>
  </si>
  <si>
    <t>3280824</t>
  </si>
  <si>
    <t>3280825</t>
  </si>
  <si>
    <t>3280826</t>
  </si>
  <si>
    <t>3280827</t>
  </si>
  <si>
    <t>3280829</t>
  </si>
  <si>
    <t>3280830</t>
  </si>
  <si>
    <t>3280831</t>
  </si>
  <si>
    <t>3280832</t>
  </si>
  <si>
    <t>3280833</t>
  </si>
  <si>
    <t>3280835</t>
  </si>
  <si>
    <t>3280837</t>
  </si>
  <si>
    <t>3280839</t>
  </si>
  <si>
    <t>3280840</t>
  </si>
  <si>
    <t>3280841</t>
  </si>
  <si>
    <t>3280842</t>
  </si>
  <si>
    <t>3280843</t>
  </si>
  <si>
    <t>3280844</t>
  </si>
  <si>
    <t>3280846</t>
  </si>
  <si>
    <t>3280853</t>
  </si>
  <si>
    <t>3280854</t>
  </si>
  <si>
    <t>3280855</t>
  </si>
  <si>
    <t>3280860</t>
  </si>
  <si>
    <t>3280861</t>
  </si>
  <si>
    <t>3280863</t>
  </si>
  <si>
    <t>3280864</t>
  </si>
  <si>
    <t>3280865</t>
  </si>
  <si>
    <t>3280866</t>
  </si>
  <si>
    <t>3291133</t>
  </si>
  <si>
    <t>3291339</t>
  </si>
  <si>
    <t>3292913</t>
  </si>
  <si>
    <t>3292914</t>
  </si>
  <si>
    <t>3292918</t>
  </si>
  <si>
    <t>3292919</t>
  </si>
  <si>
    <t>3292921</t>
  </si>
  <si>
    <t>3292922</t>
  </si>
  <si>
    <t>3292923</t>
  </si>
  <si>
    <t>3292924</t>
  </si>
  <si>
    <t>3292925</t>
  </si>
  <si>
    <t>3292926</t>
  </si>
  <si>
    <t>3292927</t>
  </si>
  <si>
    <t>3292928</t>
  </si>
  <si>
    <t>3292929</t>
  </si>
  <si>
    <t>3292930</t>
  </si>
  <si>
    <t>3292931</t>
  </si>
  <si>
    <t>3292933</t>
  </si>
  <si>
    <t>3292934</t>
  </si>
  <si>
    <t>3292935</t>
  </si>
  <si>
    <t>3448376</t>
  </si>
  <si>
    <t>3448382</t>
  </si>
  <si>
    <t>3448387</t>
  </si>
  <si>
    <t>3448393</t>
  </si>
  <si>
    <t>3448604</t>
  </si>
  <si>
    <t>3448609</t>
  </si>
  <si>
    <t>3448827</t>
  </si>
  <si>
    <t>3448833</t>
  </si>
  <si>
    <t>3402599</t>
  </si>
  <si>
    <t>3402600</t>
  </si>
  <si>
    <t>3402601</t>
  </si>
  <si>
    <t>3402602</t>
  </si>
  <si>
    <t>3402704</t>
  </si>
  <si>
    <t>3402708</t>
  </si>
  <si>
    <t>3464899</t>
  </si>
  <si>
    <t>3464901</t>
  </si>
  <si>
    <t>3464903</t>
  </si>
  <si>
    <t>3464905</t>
  </si>
  <si>
    <t>4513124</t>
  </si>
  <si>
    <t>3809391</t>
  </si>
  <si>
    <t>3809396</t>
  </si>
  <si>
    <t>3809412</t>
  </si>
  <si>
    <t>3809417</t>
  </si>
  <si>
    <t>3809490</t>
  </si>
  <si>
    <t>3809632</t>
  </si>
  <si>
    <t>3809637</t>
  </si>
  <si>
    <t>3809840</t>
  </si>
  <si>
    <t>3282211</t>
  </si>
  <si>
    <t>3282212</t>
  </si>
  <si>
    <t>3282213</t>
  </si>
  <si>
    <t>3282214</t>
  </si>
  <si>
    <t>3282215</t>
  </si>
  <si>
    <t>3282216</t>
  </si>
  <si>
    <t>3282217</t>
  </si>
  <si>
    <t>3282218</t>
  </si>
  <si>
    <t>3282219</t>
  </si>
  <si>
    <t>3282220</t>
  </si>
  <si>
    <t>3282221</t>
  </si>
  <si>
    <t>3282222</t>
  </si>
  <si>
    <t>3282223</t>
  </si>
  <si>
    <t>3282224</t>
  </si>
  <si>
    <t>3282225</t>
  </si>
  <si>
    <t>3282226</t>
  </si>
  <si>
    <t>3282227</t>
  </si>
  <si>
    <t>3282229</t>
  </si>
  <si>
    <t>3282231</t>
  </si>
  <si>
    <t>3282232</t>
  </si>
  <si>
    <t>3282233</t>
  </si>
  <si>
    <t>3282234</t>
  </si>
  <si>
    <t>3282235</t>
  </si>
  <si>
    <t>3282236</t>
  </si>
  <si>
    <t>3282237</t>
  </si>
  <si>
    <t>3282238</t>
  </si>
  <si>
    <t>3282239</t>
  </si>
  <si>
    <t>3282240</t>
  </si>
  <si>
    <t>3282241</t>
  </si>
  <si>
    <t>3282242</t>
  </si>
  <si>
    <t>3282243</t>
  </si>
  <si>
    <t>3282244</t>
  </si>
  <si>
    <t>3282245</t>
  </si>
  <si>
    <t>3282246</t>
  </si>
  <si>
    <t>3282247</t>
  </si>
  <si>
    <t>3282248</t>
  </si>
  <si>
    <t>3282249</t>
  </si>
  <si>
    <t>3282255</t>
  </si>
  <si>
    <t>3282256</t>
  </si>
  <si>
    <t>3282257</t>
  </si>
  <si>
    <t>3282259</t>
  </si>
  <si>
    <t>3282260</t>
  </si>
  <si>
    <t>3282261</t>
  </si>
  <si>
    <t>3282262</t>
  </si>
  <si>
    <t>3282263</t>
  </si>
  <si>
    <t>3282264</t>
  </si>
  <si>
    <t>3282265</t>
  </si>
  <si>
    <t>3282266</t>
  </si>
  <si>
    <t>3282267</t>
  </si>
  <si>
    <t>3282268</t>
  </si>
  <si>
    <t>3282269</t>
  </si>
  <si>
    <t>3282270</t>
  </si>
  <si>
    <t>3282271</t>
  </si>
  <si>
    <t>3282273</t>
  </si>
  <si>
    <t>3282274</t>
  </si>
  <si>
    <t>3282275</t>
  </si>
  <si>
    <t>3282276</t>
  </si>
  <si>
    <t>3282277</t>
  </si>
  <si>
    <t>3282278</t>
  </si>
  <si>
    <t>3282279</t>
  </si>
  <si>
    <t>3282280</t>
  </si>
  <si>
    <t>3500191</t>
  </si>
  <si>
    <t>3500574</t>
  </si>
  <si>
    <t>3721979</t>
  </si>
  <si>
    <t>3721980</t>
  </si>
  <si>
    <t>3721981</t>
  </si>
  <si>
    <t>3721982</t>
  </si>
  <si>
    <t>3500909</t>
  </si>
  <si>
    <t>3500915</t>
  </si>
  <si>
    <t>3479488</t>
  </si>
  <si>
    <t>3479489</t>
  </si>
  <si>
    <t>3479490</t>
  </si>
  <si>
    <t>3479491</t>
  </si>
  <si>
    <t>3300058</t>
  </si>
  <si>
    <t>3300259</t>
  </si>
  <si>
    <t>3300516</t>
  </si>
  <si>
    <t>3311554</t>
  </si>
  <si>
    <t>3311556</t>
  </si>
  <si>
    <t>3398123</t>
  </si>
  <si>
    <t>3398127</t>
  </si>
  <si>
    <t>3398131</t>
  </si>
  <si>
    <t>3463166</t>
  </si>
  <si>
    <t>3463994</t>
  </si>
  <si>
    <t>3463995</t>
  </si>
  <si>
    <t>3463996</t>
  </si>
  <si>
    <t>3463997</t>
  </si>
  <si>
    <t>3464028</t>
  </si>
  <si>
    <t>3464125</t>
  </si>
  <si>
    <t>3464196</t>
  </si>
  <si>
    <t>3464211</t>
  </si>
  <si>
    <t>4668943</t>
  </si>
  <si>
    <t>3327672</t>
  </si>
  <si>
    <t>3327673</t>
  </si>
  <si>
    <t>3327674</t>
  </si>
  <si>
    <t>3327675</t>
  </si>
  <si>
    <t>3327676</t>
  </si>
  <si>
    <t>3327677</t>
  </si>
  <si>
    <t>3327678</t>
  </si>
  <si>
    <t>3327679</t>
  </si>
  <si>
    <t>3511267</t>
  </si>
  <si>
    <t>3511517</t>
  </si>
  <si>
    <t>4318655</t>
  </si>
  <si>
    <t>4318793</t>
  </si>
  <si>
    <t>4318918</t>
  </si>
  <si>
    <t>4318922</t>
  </si>
  <si>
    <t>4318926</t>
  </si>
  <si>
    <t>4318930</t>
  </si>
  <si>
    <t>4319327</t>
  </si>
  <si>
    <t>4319330</t>
  </si>
  <si>
    <t>4319339</t>
  </si>
  <si>
    <t>4319340</t>
  </si>
  <si>
    <t>4319341</t>
  </si>
  <si>
    <t>4319342</t>
  </si>
  <si>
    <t>3809152</t>
  </si>
  <si>
    <t>3809157</t>
  </si>
  <si>
    <t>3809175</t>
  </si>
  <si>
    <t>3809180</t>
  </si>
  <si>
    <t>3809264</t>
  </si>
  <si>
    <t>3809265</t>
  </si>
  <si>
    <t>3809289</t>
  </si>
  <si>
    <t>3809290</t>
  </si>
  <si>
    <t>3504800</t>
  </si>
  <si>
    <t>3504850</t>
  </si>
  <si>
    <t>3417233</t>
  </si>
  <si>
    <t>3417390</t>
  </si>
  <si>
    <t>3417534</t>
  </si>
  <si>
    <t>3417715</t>
  </si>
  <si>
    <t>3418012</t>
  </si>
  <si>
    <t>3418016</t>
  </si>
  <si>
    <t>3418020</t>
  </si>
  <si>
    <t>3418024</t>
  </si>
  <si>
    <t>3418147</t>
  </si>
  <si>
    <t>3418151</t>
  </si>
  <si>
    <t>3418155</t>
  </si>
  <si>
    <t>3418159</t>
  </si>
  <si>
    <t>3418250</t>
  </si>
  <si>
    <t>3418254</t>
  </si>
  <si>
    <t>3418258</t>
  </si>
  <si>
    <t>3418262</t>
  </si>
  <si>
    <t>4514495</t>
  </si>
  <si>
    <t>4514496</t>
  </si>
  <si>
    <t>4514549</t>
  </si>
  <si>
    <t>4514550</t>
  </si>
  <si>
    <t>4514652</t>
  </si>
  <si>
    <t>4514653</t>
  </si>
  <si>
    <t>4514787</t>
  </si>
  <si>
    <t>4514788</t>
  </si>
  <si>
    <t>4553297</t>
  </si>
  <si>
    <t>4553368</t>
  </si>
  <si>
    <t>4553522</t>
  </si>
  <si>
    <t>4553576</t>
  </si>
  <si>
    <t>3700878</t>
  </si>
  <si>
    <t>3777218</t>
  </si>
  <si>
    <t>3777806</t>
  </si>
  <si>
    <t>3778467</t>
  </si>
  <si>
    <t>3778487</t>
  </si>
  <si>
    <t>3394592</t>
  </si>
  <si>
    <t>3394734</t>
  </si>
  <si>
    <t>3394897</t>
  </si>
  <si>
    <t>3395055</t>
  </si>
  <si>
    <t>3395231</t>
  </si>
  <si>
    <t>3395418</t>
  </si>
  <si>
    <t>3395645</t>
  </si>
  <si>
    <t>3395764</t>
  </si>
  <si>
    <t>3395928</t>
  </si>
  <si>
    <t>3396081</t>
  </si>
  <si>
    <t>3396370</t>
  </si>
  <si>
    <t>3396551</t>
  </si>
  <si>
    <t>3396715</t>
  </si>
  <si>
    <t>3396887</t>
  </si>
  <si>
    <t>3397033</t>
  </si>
  <si>
    <t>3397138</t>
  </si>
  <si>
    <t>3397489</t>
  </si>
  <si>
    <t>3397493</t>
  </si>
  <si>
    <t>3397497</t>
  </si>
  <si>
    <t>3397501</t>
  </si>
  <si>
    <t>3800199</t>
  </si>
  <si>
    <t>3800239</t>
  </si>
  <si>
    <t>3800275</t>
  </si>
  <si>
    <t>3801188</t>
  </si>
  <si>
    <t>3801631</t>
  </si>
  <si>
    <t>3801698</t>
  </si>
  <si>
    <t>3801703</t>
  </si>
  <si>
    <t>3801708</t>
  </si>
  <si>
    <t>3801713</t>
  </si>
  <si>
    <t>3801997</t>
  </si>
  <si>
    <t>3485232</t>
  </si>
  <si>
    <t>3485753</t>
  </si>
  <si>
    <t>3485761</t>
  </si>
  <si>
    <t>3485808</t>
  </si>
  <si>
    <t>3485924</t>
  </si>
  <si>
    <t>3370070</t>
  </si>
  <si>
    <t>3370071</t>
  </si>
  <si>
    <t>3490233</t>
  </si>
  <si>
    <t>3492232</t>
  </si>
  <si>
    <t>3290120</t>
  </si>
  <si>
    <t>3290121</t>
  </si>
  <si>
    <t>3290125</t>
  </si>
  <si>
    <t>3290127</t>
  </si>
  <si>
    <t>3290128</t>
  </si>
  <si>
    <t>3290129</t>
  </si>
  <si>
    <t>3290131</t>
  </si>
  <si>
    <t>3290135</t>
  </si>
  <si>
    <t>3290136</t>
  </si>
  <si>
    <t>3290137</t>
  </si>
  <si>
    <t>3290138</t>
  </si>
  <si>
    <t>3290139</t>
  </si>
  <si>
    <t>3290141</t>
  </si>
  <si>
    <t>3290142</t>
  </si>
  <si>
    <t>3290143</t>
  </si>
  <si>
    <t>3290144</t>
  </si>
  <si>
    <t>3290145</t>
  </si>
  <si>
    <t>3290146</t>
  </si>
  <si>
    <t>3290148</t>
  </si>
  <si>
    <t>3290150</t>
  </si>
  <si>
    <t>3290152</t>
  </si>
  <si>
    <t>3290153</t>
  </si>
  <si>
    <t>3290156</t>
  </si>
  <si>
    <t>3290158</t>
  </si>
  <si>
    <t>3482650</t>
  </si>
  <si>
    <t>4750004</t>
  </si>
  <si>
    <t>3799980</t>
  </si>
  <si>
    <t>3292771</t>
  </si>
  <si>
    <t>3292774</t>
  </si>
  <si>
    <t>3292775</t>
  </si>
  <si>
    <t>3292776</t>
  </si>
  <si>
    <t>3292779</t>
  </si>
  <si>
    <t>3292780</t>
  </si>
  <si>
    <t>3292781</t>
  </si>
  <si>
    <t>3292782</t>
  </si>
  <si>
    <t>3292783</t>
  </si>
  <si>
    <t>3292784</t>
  </si>
  <si>
    <t>3292785</t>
  </si>
  <si>
    <t>3292786</t>
  </si>
  <si>
    <t>3292787</t>
  </si>
  <si>
    <t>3292788</t>
  </si>
  <si>
    <t>3292789</t>
  </si>
  <si>
    <t>3292790</t>
  </si>
  <si>
    <t>3292791</t>
  </si>
  <si>
    <t>3292792</t>
  </si>
  <si>
    <t>3402748</t>
  </si>
  <si>
    <t>3402752</t>
  </si>
  <si>
    <t>4513121</t>
  </si>
  <si>
    <t>3809388</t>
  </si>
  <si>
    <t>3809393</t>
  </si>
  <si>
    <t>3809409</t>
  </si>
  <si>
    <t>3809414</t>
  </si>
  <si>
    <t>3809482</t>
  </si>
  <si>
    <t>3809487</t>
  </si>
  <si>
    <t>3809629</t>
  </si>
  <si>
    <t>3809634</t>
  </si>
  <si>
    <t>3809978</t>
  </si>
  <si>
    <t>3248160</t>
  </si>
  <si>
    <t>3248161</t>
  </si>
  <si>
    <t>3248162</t>
  </si>
  <si>
    <t>3248163</t>
  </si>
  <si>
    <t>3248164</t>
  </si>
  <si>
    <t>3248165</t>
  </si>
  <si>
    <t>3248166</t>
  </si>
  <si>
    <t>3248167</t>
  </si>
  <si>
    <t>3248168</t>
  </si>
  <si>
    <t>3248169</t>
  </si>
  <si>
    <t>3248170</t>
  </si>
  <si>
    <t>3248171</t>
  </si>
  <si>
    <t>3248995</t>
  </si>
  <si>
    <t>3281857</t>
  </si>
  <si>
    <t>3281858</t>
  </si>
  <si>
    <t>3281859</t>
  </si>
  <si>
    <t>3281860</t>
  </si>
  <si>
    <t>3281861</t>
  </si>
  <si>
    <t>3281862</t>
  </si>
  <si>
    <t>3281863</t>
  </si>
  <si>
    <t>3281864</t>
  </si>
  <si>
    <t>3281865</t>
  </si>
  <si>
    <t>3281866</t>
  </si>
  <si>
    <t>3281867</t>
  </si>
  <si>
    <t>3281868</t>
  </si>
  <si>
    <t>3281869</t>
  </si>
  <si>
    <t>3281870</t>
  </si>
  <si>
    <t>3281871</t>
  </si>
  <si>
    <t>3281872</t>
  </si>
  <si>
    <t>3281873</t>
  </si>
  <si>
    <t>3281874</t>
  </si>
  <si>
    <t>3281875</t>
  </si>
  <si>
    <t>3281876</t>
  </si>
  <si>
    <t>3281878</t>
  </si>
  <si>
    <t>3281880</t>
  </si>
  <si>
    <t>3281881</t>
  </si>
  <si>
    <t>3281882</t>
  </si>
  <si>
    <t>3281883</t>
  </si>
  <si>
    <t>3281884</t>
  </si>
  <si>
    <t>3281885</t>
  </si>
  <si>
    <t>3281886</t>
  </si>
  <si>
    <t>3281887</t>
  </si>
  <si>
    <t>3281888</t>
  </si>
  <si>
    <t>3281889</t>
  </si>
  <si>
    <t>3281890</t>
  </si>
  <si>
    <t>3281891</t>
  </si>
  <si>
    <t>3281892</t>
  </si>
  <si>
    <t>3281893</t>
  </si>
  <si>
    <t>3281894</t>
  </si>
  <si>
    <t>3281895</t>
  </si>
  <si>
    <t>3281896</t>
  </si>
  <si>
    <t>3281897</t>
  </si>
  <si>
    <t>3281898</t>
  </si>
  <si>
    <t>3281904</t>
  </si>
  <si>
    <t>3281905</t>
  </si>
  <si>
    <t>3281906</t>
  </si>
  <si>
    <t>3281908</t>
  </si>
  <si>
    <t>3281909</t>
  </si>
  <si>
    <t>3281910</t>
  </si>
  <si>
    <t>3281911</t>
  </si>
  <si>
    <t>3281912</t>
  </si>
  <si>
    <t>3281913</t>
  </si>
  <si>
    <t>3281914</t>
  </si>
  <si>
    <t>3281915</t>
  </si>
  <si>
    <t>3281916</t>
  </si>
  <si>
    <t>3281917</t>
  </si>
  <si>
    <t>3281918</t>
  </si>
  <si>
    <t>3281919</t>
  </si>
  <si>
    <t>3281920</t>
  </si>
  <si>
    <t>3281922</t>
  </si>
  <si>
    <t>3281923</t>
  </si>
  <si>
    <t>3281924</t>
  </si>
  <si>
    <t>3281925</t>
  </si>
  <si>
    <t>3281926</t>
  </si>
  <si>
    <t>3216450</t>
  </si>
  <si>
    <t>3216451</t>
  </si>
  <si>
    <t>3216452</t>
  </si>
  <si>
    <t>3216453</t>
  </si>
  <si>
    <t>3216455</t>
  </si>
  <si>
    <t>3216459</t>
  </si>
  <si>
    <t>3216460</t>
  </si>
  <si>
    <t>3216461</t>
  </si>
  <si>
    <t>3216468</t>
  </si>
  <si>
    <t>3216472</t>
  </si>
  <si>
    <t>3216474</t>
  </si>
  <si>
    <t>3216475</t>
  </si>
  <si>
    <t>3216476</t>
  </si>
  <si>
    <t>3216477</t>
  </si>
  <si>
    <t>3216478</t>
  </si>
  <si>
    <t>3216479</t>
  </si>
  <si>
    <t>3216480</t>
  </si>
  <si>
    <t>3216481</t>
  </si>
  <si>
    <t>3216482</t>
  </si>
  <si>
    <t>3216483</t>
  </si>
  <si>
    <t>3216486</t>
  </si>
  <si>
    <t>3216487</t>
  </si>
  <si>
    <t>3216488</t>
  </si>
  <si>
    <t>3216489</t>
  </si>
  <si>
    <t>3216490</t>
  </si>
  <si>
    <t>3216491</t>
  </si>
  <si>
    <t>3216492</t>
  </si>
  <si>
    <t>3216493</t>
  </si>
  <si>
    <t>3216494</t>
  </si>
  <si>
    <t>3216495</t>
  </si>
  <si>
    <t>3216496</t>
  </si>
  <si>
    <t>3216497</t>
  </si>
  <si>
    <t>3216498</t>
  </si>
  <si>
    <t>3216499</t>
  </si>
  <si>
    <t>3216500</t>
  </si>
  <si>
    <t>3216501</t>
  </si>
  <si>
    <t>3216502</t>
  </si>
  <si>
    <t>3216503</t>
  </si>
  <si>
    <t>3216504</t>
  </si>
  <si>
    <t>3216508</t>
  </si>
  <si>
    <t>3216509</t>
  </si>
  <si>
    <t>3216510</t>
  </si>
  <si>
    <t>3216511</t>
  </si>
  <si>
    <t>3216512</t>
  </si>
  <si>
    <t>3216513</t>
  </si>
  <si>
    <t>3216514</t>
  </si>
  <si>
    <t>3216517</t>
  </si>
  <si>
    <t>3216518</t>
  </si>
  <si>
    <t>3216521</t>
  </si>
  <si>
    <t>3216523</t>
  </si>
  <si>
    <t>3216524</t>
  </si>
  <si>
    <t>3216528</t>
  </si>
  <si>
    <t>3216529</t>
  </si>
  <si>
    <t>3216532</t>
  </si>
  <si>
    <t>3216533</t>
  </si>
  <si>
    <t>3216536</t>
  </si>
  <si>
    <t>3216539</t>
  </si>
  <si>
    <t>3216540</t>
  </si>
  <si>
    <t>3216541</t>
  </si>
  <si>
    <t>3216544</t>
  </si>
  <si>
    <t>3216549</t>
  </si>
  <si>
    <t>3216555</t>
  </si>
  <si>
    <t>3216556</t>
  </si>
  <si>
    <t>3216557</t>
  </si>
  <si>
    <t>3216559</t>
  </si>
  <si>
    <t>3216563</t>
  </si>
  <si>
    <t>3216564</t>
  </si>
  <si>
    <t>3216567</t>
  </si>
  <si>
    <t>3216568</t>
  </si>
  <si>
    <t>3216569</t>
  </si>
  <si>
    <t>3216572</t>
  </si>
  <si>
    <t>3216573</t>
  </si>
  <si>
    <t>3216576</t>
  </si>
  <si>
    <t>3216577</t>
  </si>
  <si>
    <t>3216579</t>
  </si>
  <si>
    <t>3216580</t>
  </si>
  <si>
    <t>3216581</t>
  </si>
  <si>
    <t>3216582</t>
  </si>
  <si>
    <t>3216583</t>
  </si>
  <si>
    <t>3216584</t>
  </si>
  <si>
    <t>3216585</t>
  </si>
  <si>
    <t>3216586</t>
  </si>
  <si>
    <t>3216587</t>
  </si>
  <si>
    <t>3216590</t>
  </si>
  <si>
    <t>3216591</t>
  </si>
  <si>
    <t>3216592</t>
  </si>
  <si>
    <t>3216594</t>
  </si>
  <si>
    <t>3216595</t>
  </si>
  <si>
    <t>3216596</t>
  </si>
  <si>
    <t>3216597</t>
  </si>
  <si>
    <t>3216598</t>
  </si>
  <si>
    <t>3216599</t>
  </si>
  <si>
    <t>3216600</t>
  </si>
  <si>
    <t>3216601</t>
  </si>
  <si>
    <t>3216602</t>
  </si>
  <si>
    <t>3216606</t>
  </si>
  <si>
    <t>3216607</t>
  </si>
  <si>
    <t>3216610</t>
  </si>
  <si>
    <t>3216611</t>
  </si>
  <si>
    <t>3216612</t>
  </si>
  <si>
    <t>3216617</t>
  </si>
  <si>
    <t>3216621</t>
  </si>
  <si>
    <t>3216622</t>
  </si>
  <si>
    <t>3216623</t>
  </si>
  <si>
    <t>3216624</t>
  </si>
  <si>
    <t>3216626</t>
  </si>
  <si>
    <t>3216627</t>
  </si>
  <si>
    <t>3216628</t>
  </si>
  <si>
    <t>3216629</t>
  </si>
  <si>
    <t>3216630</t>
  </si>
  <si>
    <t>3216631</t>
  </si>
  <si>
    <t>3216632</t>
  </si>
  <si>
    <t>3216634</t>
  </si>
  <si>
    <t>3216638</t>
  </si>
  <si>
    <t>3216644</t>
  </si>
  <si>
    <t>3216648</t>
  </si>
  <si>
    <t>3216650</t>
  </si>
  <si>
    <t>3216651</t>
  </si>
  <si>
    <t>3216652</t>
  </si>
  <si>
    <t>3216653</t>
  </si>
  <si>
    <t>3216654</t>
  </si>
  <si>
    <t>3216658</t>
  </si>
  <si>
    <t>3216659</t>
  </si>
  <si>
    <t>3216660</t>
  </si>
  <si>
    <t>3216661</t>
  </si>
  <si>
    <t>3216662</t>
  </si>
  <si>
    <t>3216663</t>
  </si>
  <si>
    <t>3216667</t>
  </si>
  <si>
    <t>3216668</t>
  </si>
  <si>
    <t>3216669</t>
  </si>
  <si>
    <t>3216670</t>
  </si>
  <si>
    <t>3216677</t>
  </si>
  <si>
    <t>3216683</t>
  </si>
  <si>
    <t>3216685</t>
  </si>
  <si>
    <t>3216691</t>
  </si>
  <si>
    <t>3216692</t>
  </si>
  <si>
    <t>3216694</t>
  </si>
  <si>
    <t>3216695</t>
  </si>
  <si>
    <t>3216696</t>
  </si>
  <si>
    <t>3216697</t>
  </si>
  <si>
    <t>3479467</t>
  </si>
  <si>
    <t>3479468</t>
  </si>
  <si>
    <t>3479469</t>
  </si>
  <si>
    <t>3479470</t>
  </si>
  <si>
    <t>3479806</t>
  </si>
  <si>
    <t>3298406</t>
  </si>
  <si>
    <t>3298410</t>
  </si>
  <si>
    <t>3298413</t>
  </si>
  <si>
    <t>3311538</t>
  </si>
  <si>
    <t>3311540</t>
  </si>
  <si>
    <t>3463154</t>
  </si>
  <si>
    <t>3463938</t>
  </si>
  <si>
    <t>3463939</t>
  </si>
  <si>
    <t>3463940</t>
  </si>
  <si>
    <t>3463941</t>
  </si>
  <si>
    <t>3464025</t>
  </si>
  <si>
    <t>3464122</t>
  </si>
  <si>
    <t>3464193</t>
  </si>
  <si>
    <t>3464208</t>
  </si>
  <si>
    <t>3464758</t>
  </si>
  <si>
    <t>3464759</t>
  </si>
  <si>
    <t>3464760</t>
  </si>
  <si>
    <t>3464761</t>
  </si>
  <si>
    <t>3488457</t>
  </si>
  <si>
    <t>3480934</t>
  </si>
  <si>
    <t>3327645</t>
  </si>
  <si>
    <t>3327646</t>
  </si>
  <si>
    <t>3327647</t>
  </si>
  <si>
    <t>3327649</t>
  </si>
  <si>
    <t>3327650</t>
  </si>
  <si>
    <t>3327651</t>
  </si>
  <si>
    <t>3327652</t>
  </si>
  <si>
    <t>3327653</t>
  </si>
  <si>
    <t>3511264</t>
  </si>
  <si>
    <t>3511514</t>
  </si>
  <si>
    <t>3809149</t>
  </si>
  <si>
    <t>3809154</t>
  </si>
  <si>
    <t>3809172</t>
  </si>
  <si>
    <t>3809177</t>
  </si>
  <si>
    <t>3809258</t>
  </si>
  <si>
    <t>3809259</t>
  </si>
  <si>
    <t>3809283</t>
  </si>
  <si>
    <t>3809284</t>
  </si>
  <si>
    <t>3504782</t>
  </si>
  <si>
    <t>3504838</t>
  </si>
  <si>
    <t>4514489</t>
  </si>
  <si>
    <t>4514490</t>
  </si>
  <si>
    <t>4514543</t>
  </si>
  <si>
    <t>4514544</t>
  </si>
  <si>
    <t>4514646</t>
  </si>
  <si>
    <t>4514647</t>
  </si>
  <si>
    <t>4514781</t>
  </si>
  <si>
    <t>4514782</t>
  </si>
  <si>
    <t>4553294</t>
  </si>
  <si>
    <t>4553365</t>
  </si>
  <si>
    <t>4553519</t>
  </si>
  <si>
    <t>4553573</t>
  </si>
  <si>
    <t>3232923</t>
  </si>
  <si>
    <t>3236739</t>
  </si>
  <si>
    <t>3237243</t>
  </si>
  <si>
    <t>3241787</t>
  </si>
  <si>
    <t>3241788</t>
  </si>
  <si>
    <t>3241789</t>
  </si>
  <si>
    <t>3241790</t>
  </si>
  <si>
    <t>3248005</t>
  </si>
  <si>
    <t>3248006</t>
  </si>
  <si>
    <t>3248007</t>
  </si>
  <si>
    <t>3248009</t>
  </si>
  <si>
    <t>3248010</t>
  </si>
  <si>
    <t>3248011</t>
  </si>
  <si>
    <t>3800193</t>
  </si>
  <si>
    <t>3800233</t>
  </si>
  <si>
    <t>3800269</t>
  </si>
  <si>
    <t>3801185</t>
  </si>
  <si>
    <t>3801628</t>
  </si>
  <si>
    <t>3801695</t>
  </si>
  <si>
    <t>3801700</t>
  </si>
  <si>
    <t>3801705</t>
  </si>
  <si>
    <t>3801710</t>
  </si>
  <si>
    <t>3801994</t>
  </si>
  <si>
    <t>3448293</t>
  </si>
  <si>
    <t>3448306</t>
  </si>
  <si>
    <t>3448311</t>
  </si>
  <si>
    <t>3448535</t>
  </si>
  <si>
    <t>3448540</t>
  </si>
  <si>
    <t>3448546</t>
  </si>
  <si>
    <t>3448552</t>
  </si>
  <si>
    <t>3449038</t>
  </si>
  <si>
    <t>3402589</t>
  </si>
  <si>
    <t>3402590</t>
  </si>
  <si>
    <t>3402680</t>
  </si>
  <si>
    <t>3402684</t>
  </si>
  <si>
    <t>3500187</t>
  </si>
  <si>
    <t>3500570</t>
  </si>
  <si>
    <t>3500906</t>
  </si>
  <si>
    <t>3500912</t>
  </si>
  <si>
    <t>3415460</t>
  </si>
  <si>
    <t>3415539</t>
  </si>
  <si>
    <t>3415664</t>
  </si>
  <si>
    <t>3415792</t>
  </si>
  <si>
    <t>3417862</t>
  </si>
  <si>
    <t>3417866</t>
  </si>
  <si>
    <t>3417870</t>
  </si>
  <si>
    <t>3417874</t>
  </si>
  <si>
    <t>3418099</t>
  </si>
  <si>
    <t>3418103</t>
  </si>
  <si>
    <t>3418107</t>
  </si>
  <si>
    <t>3418111</t>
  </si>
  <si>
    <t>3418202</t>
  </si>
  <si>
    <t>3418206</t>
  </si>
  <si>
    <t>3418210</t>
  </si>
  <si>
    <t>3418214</t>
  </si>
  <si>
    <t>4745846</t>
  </si>
  <si>
    <t>4745907</t>
  </si>
  <si>
    <t>4745942</t>
  </si>
  <si>
    <t>3248316</t>
  </si>
  <si>
    <t>3248317</t>
  </si>
  <si>
    <t>3248318</t>
  </si>
  <si>
    <t>3248319</t>
  </si>
  <si>
    <t>3248320</t>
  </si>
  <si>
    <t>3248321</t>
  </si>
  <si>
    <t>3248322</t>
  </si>
  <si>
    <t>3248323</t>
  </si>
  <si>
    <t>3248324</t>
  </si>
  <si>
    <t>3248325</t>
  </si>
  <si>
    <t>3248326</t>
  </si>
  <si>
    <t>3248327</t>
  </si>
  <si>
    <t>3248328</t>
  </si>
  <si>
    <t>3218150</t>
  </si>
  <si>
    <t>3218151</t>
  </si>
  <si>
    <t>3218152</t>
  </si>
  <si>
    <t>3218153</t>
  </si>
  <si>
    <t>3218158</t>
  </si>
  <si>
    <t>3218159</t>
  </si>
  <si>
    <t>3218160</t>
  </si>
  <si>
    <t>3218185</t>
  </si>
  <si>
    <t>3218186</t>
  </si>
  <si>
    <t>3218187</t>
  </si>
  <si>
    <t>3218188</t>
  </si>
  <si>
    <t>3218189</t>
  </si>
  <si>
    <t>3218190</t>
  </si>
  <si>
    <t>3218191</t>
  </si>
  <si>
    <t>3218192</t>
  </si>
  <si>
    <t>3218193</t>
  </si>
  <si>
    <t>3218194</t>
  </si>
  <si>
    <t>3218195</t>
  </si>
  <si>
    <t>3218196</t>
  </si>
  <si>
    <t>3218197</t>
  </si>
  <si>
    <t>3218198</t>
  </si>
  <si>
    <t>3218199</t>
  </si>
  <si>
    <t>3218200</t>
  </si>
  <si>
    <t>3218201</t>
  </si>
  <si>
    <t>3218202</t>
  </si>
  <si>
    <t>3218203</t>
  </si>
  <si>
    <t>3218204</t>
  </si>
  <si>
    <t>3218205</t>
  </si>
  <si>
    <t>3218206</t>
  </si>
  <si>
    <t>3218207</t>
  </si>
  <si>
    <t>3218208</t>
  </si>
  <si>
    <t>3218209</t>
  </si>
  <si>
    <t>3218210</t>
  </si>
  <si>
    <t>3218211</t>
  </si>
  <si>
    <t>3218212</t>
  </si>
  <si>
    <t>3218213</t>
  </si>
  <si>
    <t>3218214</t>
  </si>
  <si>
    <t>3218215</t>
  </si>
  <si>
    <t>3218216</t>
  </si>
  <si>
    <t>3218217</t>
  </si>
  <si>
    <t>3218218</t>
  </si>
  <si>
    <t>3218219</t>
  </si>
  <si>
    <t>3218220</t>
  </si>
  <si>
    <t>3218221</t>
  </si>
  <si>
    <t>3218222</t>
  </si>
  <si>
    <t>3218223</t>
  </si>
  <si>
    <t>3218224</t>
  </si>
  <si>
    <t>3218225</t>
  </si>
  <si>
    <t>3218226</t>
  </si>
  <si>
    <t>3218227</t>
  </si>
  <si>
    <t>3218228</t>
  </si>
  <si>
    <t>3218229</t>
  </si>
  <si>
    <t>3218230</t>
  </si>
  <si>
    <t>3218231</t>
  </si>
  <si>
    <t>3218232</t>
  </si>
  <si>
    <t>3218233</t>
  </si>
  <si>
    <t>3218234</t>
  </si>
  <si>
    <t>3218235</t>
  </si>
  <si>
    <t>3218236</t>
  </si>
  <si>
    <t>4503865</t>
  </si>
  <si>
    <t>4503869</t>
  </si>
  <si>
    <t>4503873</t>
  </si>
  <si>
    <t>4503907</t>
  </si>
  <si>
    <t>3464895</t>
  </si>
  <si>
    <t>3464896</t>
  </si>
  <si>
    <t>3464897</t>
  </si>
  <si>
    <t>3464898</t>
  </si>
  <si>
    <t>3298544</t>
  </si>
  <si>
    <t>3298547</t>
  </si>
  <si>
    <t>3298548</t>
  </si>
  <si>
    <t>3298551</t>
  </si>
  <si>
    <t>3311550</t>
  </si>
  <si>
    <t>3311552</t>
  </si>
  <si>
    <t>3218154</t>
  </si>
  <si>
    <t>3218155</t>
  </si>
  <si>
    <t>3218156</t>
  </si>
  <si>
    <t>3218157</t>
  </si>
  <si>
    <t>3240790</t>
  </si>
  <si>
    <t>3240798</t>
  </si>
  <si>
    <t>3240806</t>
  </si>
  <si>
    <t>3240814</t>
  </si>
  <si>
    <t>3240815</t>
  </si>
  <si>
    <t>3240816</t>
  </si>
  <si>
    <t>3240817</t>
  </si>
  <si>
    <t>3240818</t>
  </si>
  <si>
    <t>3240819</t>
  </si>
  <si>
    <t>3240820</t>
  </si>
  <si>
    <t>3240821</t>
  </si>
  <si>
    <t>3240822</t>
  </si>
  <si>
    <t>3240823</t>
  </si>
  <si>
    <t>3240824</t>
  </si>
  <si>
    <t>3240825</t>
  </si>
  <si>
    <t>3240826</t>
  </si>
  <si>
    <t>3240827</t>
  </si>
  <si>
    <t>3240828</t>
  </si>
  <si>
    <t>3240829</t>
  </si>
  <si>
    <t>3240831</t>
  </si>
  <si>
    <t>3240832</t>
  </si>
  <si>
    <t>3240837</t>
  </si>
  <si>
    <t>3240838</t>
  </si>
  <si>
    <t>3240839</t>
  </si>
  <si>
    <t>3240842</t>
  </si>
  <si>
    <t>3240845</t>
  </si>
  <si>
    <t>3240846</t>
  </si>
  <si>
    <t>3240851</t>
  </si>
  <si>
    <t>3240852</t>
  </si>
  <si>
    <t>3240853</t>
  </si>
  <si>
    <t>3240854</t>
  </si>
  <si>
    <t>3240859</t>
  </si>
  <si>
    <t>3240861</t>
  </si>
  <si>
    <t>3240862</t>
  </si>
  <si>
    <t>3240863</t>
  </si>
  <si>
    <t>3240864</t>
  </si>
  <si>
    <t>3240865</t>
  </si>
  <si>
    <t>3240866</t>
  </si>
  <si>
    <t>3240867</t>
  </si>
  <si>
    <t>3240868</t>
  </si>
  <si>
    <t>3240870</t>
  </si>
  <si>
    <t>3240871</t>
  </si>
  <si>
    <t>3240872</t>
  </si>
  <si>
    <t>3240873</t>
  </si>
  <si>
    <t>3240875</t>
  </si>
  <si>
    <t>3240876</t>
  </si>
  <si>
    <t>3240877</t>
  </si>
  <si>
    <t>3240878</t>
  </si>
  <si>
    <t>3240879</t>
  </si>
  <si>
    <t>3240880</t>
  </si>
  <si>
    <t>3240882</t>
  </si>
  <si>
    <t>3240883</t>
  </si>
  <si>
    <t>3240885</t>
  </si>
  <si>
    <t>3240887</t>
  </si>
  <si>
    <t>3240888</t>
  </si>
  <si>
    <t>3240889</t>
  </si>
  <si>
    <t>3240890</t>
  </si>
  <si>
    <t>3240891</t>
  </si>
  <si>
    <t>3240892</t>
  </si>
  <si>
    <t>3240893</t>
  </si>
  <si>
    <t>3240894</t>
  </si>
  <si>
    <t>3240895</t>
  </si>
  <si>
    <t>3240896</t>
  </si>
  <si>
    <t>3240897</t>
  </si>
  <si>
    <t>3240898</t>
  </si>
  <si>
    <t>3240899</t>
  </si>
  <si>
    <t>3240900</t>
  </si>
  <si>
    <t>3240901</t>
  </si>
  <si>
    <t>3240902</t>
  </si>
  <si>
    <t>3240903</t>
  </si>
  <si>
    <t>3240904</t>
  </si>
  <si>
    <t>3240905</t>
  </si>
  <si>
    <t>3240906</t>
  </si>
  <si>
    <t>3240907</t>
  </si>
  <si>
    <t>3240908</t>
  </si>
  <si>
    <t>3240917</t>
  </si>
  <si>
    <t>3240918</t>
  </si>
  <si>
    <t>3240919</t>
  </si>
  <si>
    <t>3240937</t>
  </si>
  <si>
    <t>3240939</t>
  </si>
  <si>
    <t>3240940</t>
  </si>
  <si>
    <t>3240941</t>
  </si>
  <si>
    <t>3240942</t>
  </si>
  <si>
    <t>3240943</t>
  </si>
  <si>
    <t>3240944</t>
  </si>
  <si>
    <t>3240945</t>
  </si>
  <si>
    <t>3240946</t>
  </si>
  <si>
    <t>3240947</t>
  </si>
  <si>
    <t>3240948</t>
  </si>
  <si>
    <t>3240949</t>
  </si>
  <si>
    <t>3240953</t>
  </si>
  <si>
    <t>3240954</t>
  </si>
  <si>
    <t>3240955</t>
  </si>
  <si>
    <t>3240956</t>
  </si>
  <si>
    <t>3240958</t>
  </si>
  <si>
    <t>3240961</t>
  </si>
  <si>
    <t>3240962</t>
  </si>
  <si>
    <t>3240963</t>
  </si>
  <si>
    <t>3240964</t>
  </si>
  <si>
    <t>3240968</t>
  </si>
  <si>
    <t>3240974</t>
  </si>
  <si>
    <t>3240975</t>
  </si>
  <si>
    <t>3240976</t>
  </si>
  <si>
    <t>3240977</t>
  </si>
  <si>
    <t>3241759</t>
  </si>
  <si>
    <t>3241761</t>
  </si>
  <si>
    <t>3241765</t>
  </si>
  <si>
    <t>3241988</t>
  </si>
  <si>
    <t>3241989</t>
  </si>
  <si>
    <t>3241990</t>
  </si>
  <si>
    <t>3241991</t>
  </si>
  <si>
    <t>3241992</t>
  </si>
  <si>
    <t>3241993</t>
  </si>
  <si>
    <t>3241994</t>
  </si>
  <si>
    <t>3248084</t>
  </si>
  <si>
    <t>3248085</t>
  </si>
  <si>
    <t>3248087</t>
  </si>
  <si>
    <t>4670743</t>
  </si>
  <si>
    <t>4670744</t>
  </si>
  <si>
    <t>4670745</t>
  </si>
  <si>
    <t>4670746</t>
  </si>
  <si>
    <t>4670842</t>
  </si>
  <si>
    <t>4670843</t>
  </si>
  <si>
    <t>4670844</t>
  </si>
  <si>
    <t>4670845</t>
  </si>
  <si>
    <t>4670882</t>
  </si>
  <si>
    <t>4670883</t>
  </si>
  <si>
    <t>4670884</t>
  </si>
  <si>
    <t>4670885</t>
  </si>
  <si>
    <t>4670930</t>
  </si>
  <si>
    <t>4668770</t>
  </si>
  <si>
    <t>4668771</t>
  </si>
  <si>
    <t>4668772</t>
  </si>
  <si>
    <t>4668788</t>
  </si>
  <si>
    <t>4668789</t>
  </si>
  <si>
    <t>4668790</t>
  </si>
  <si>
    <t>4668911</t>
  </si>
  <si>
    <t>4669193</t>
  </si>
  <si>
    <t>4669274</t>
  </si>
  <si>
    <t>4669275</t>
  </si>
  <si>
    <t>4669276</t>
  </si>
  <si>
    <t>4669277</t>
  </si>
  <si>
    <t>4669819</t>
  </si>
  <si>
    <t>4669820</t>
  </si>
  <si>
    <t>4669821</t>
  </si>
  <si>
    <t>4669822</t>
  </si>
  <si>
    <t>4669886</t>
  </si>
  <si>
    <t>4669887</t>
  </si>
  <si>
    <t>4669888</t>
  </si>
  <si>
    <t>4669889</t>
  </si>
  <si>
    <t>4669978</t>
  </si>
  <si>
    <t>4669979</t>
  </si>
  <si>
    <t>4669980</t>
  </si>
  <si>
    <t>4669981</t>
  </si>
  <si>
    <t>4670049</t>
  </si>
  <si>
    <t>4670050</t>
  </si>
  <si>
    <t>4670051</t>
  </si>
  <si>
    <t>4670052</t>
  </si>
  <si>
    <t>4670156</t>
  </si>
  <si>
    <t>4670157</t>
  </si>
  <si>
    <t>4670158</t>
  </si>
  <si>
    <t>4670159</t>
  </si>
  <si>
    <t>4670355</t>
  </si>
  <si>
    <t>4670356</t>
  </si>
  <si>
    <t>4670357</t>
  </si>
  <si>
    <t>4670358</t>
  </si>
  <si>
    <t>4670464</t>
  </si>
  <si>
    <t>4339975</t>
  </si>
  <si>
    <t>4340462</t>
  </si>
  <si>
    <t>4340713</t>
  </si>
  <si>
    <t>3414371</t>
  </si>
  <si>
    <t>3405641</t>
  </si>
  <si>
    <t>4849586</t>
  </si>
  <si>
    <t>4849726</t>
  </si>
  <si>
    <t>4850544</t>
  </si>
  <si>
    <t>4851128</t>
  </si>
  <si>
    <t>4851933</t>
  </si>
  <si>
    <t>4852147</t>
  </si>
  <si>
    <t>4852762</t>
  </si>
  <si>
    <t>4852993</t>
  </si>
  <si>
    <t>4853220</t>
  </si>
  <si>
    <t>4853439</t>
  </si>
  <si>
    <t>4853569</t>
  </si>
  <si>
    <t>4853714</t>
  </si>
  <si>
    <t>4853986</t>
  </si>
  <si>
    <t>4854241</t>
  </si>
  <si>
    <t>4854409</t>
  </si>
  <si>
    <t>4854825</t>
  </si>
  <si>
    <t>4855117</t>
  </si>
  <si>
    <t>4856269</t>
  </si>
  <si>
    <t>15,0 x 30,0</t>
  </si>
  <si>
    <t>4970149</t>
  </si>
  <si>
    <t>4970194</t>
  </si>
  <si>
    <t>4970208</t>
  </si>
  <si>
    <t>4970230</t>
  </si>
  <si>
    <t>4970260</t>
  </si>
  <si>
    <t>4970267</t>
  </si>
  <si>
    <t>4970289</t>
  </si>
  <si>
    <t>4970296</t>
  </si>
  <si>
    <t>4970303</t>
  </si>
  <si>
    <t>4970310</t>
  </si>
  <si>
    <t>4970317</t>
  </si>
  <si>
    <t>4970324</t>
  </si>
  <si>
    <t>4970331</t>
  </si>
  <si>
    <t>4970338</t>
  </si>
  <si>
    <t>4970345</t>
  </si>
  <si>
    <t>4970352</t>
  </si>
  <si>
    <t>4970359</t>
  </si>
  <si>
    <t>4970366</t>
  </si>
  <si>
    <t>4970415</t>
  </si>
  <si>
    <t>4970435</t>
  </si>
  <si>
    <t>4970445</t>
  </si>
  <si>
    <t>4970465</t>
  </si>
  <si>
    <t>4970492</t>
  </si>
  <si>
    <t>4970499</t>
  </si>
  <si>
    <t>4970523</t>
  </si>
  <si>
    <t>4970530</t>
  </si>
  <si>
    <t>4970537</t>
  </si>
  <si>
    <t>4970544</t>
  </si>
  <si>
    <t>4970558</t>
  </si>
  <si>
    <t>4970565</t>
  </si>
  <si>
    <t>4970586</t>
  </si>
  <si>
    <t>4970593</t>
  </si>
  <si>
    <t>4970600</t>
  </si>
  <si>
    <t>4970614</t>
  </si>
  <si>
    <t>4970621</t>
  </si>
  <si>
    <t>4970658</t>
  </si>
  <si>
    <t>4970667</t>
  </si>
  <si>
    <t>4970676</t>
  </si>
  <si>
    <t>4970685</t>
  </si>
  <si>
    <t>4970692</t>
  </si>
  <si>
    <t>4970699</t>
  </si>
  <si>
    <t>4970741</t>
  </si>
  <si>
    <t>4970748</t>
  </si>
  <si>
    <t>4970755</t>
  </si>
  <si>
    <t>4970762</t>
  </si>
  <si>
    <t>4970769</t>
  </si>
  <si>
    <t>4970783</t>
  </si>
  <si>
    <t>15,0 x 40,0</t>
  </si>
  <si>
    <t>4970223</t>
  </si>
  <si>
    <t>15,0 x 50,0</t>
  </si>
  <si>
    <t>4970246</t>
  </si>
  <si>
    <t>4970281</t>
  </si>
  <si>
    <t>4970373</t>
  </si>
  <si>
    <t>4970408</t>
  </si>
  <si>
    <t>4970482</t>
  </si>
  <si>
    <t>4970635</t>
  </si>
  <si>
    <t>4970642</t>
  </si>
  <si>
    <t>4970706</t>
  </si>
  <si>
    <t>4970713</t>
  </si>
  <si>
    <t>4970720</t>
  </si>
  <si>
    <t>4970727</t>
  </si>
  <si>
    <t>30,0 x 30,0</t>
  </si>
  <si>
    <t>4970113</t>
  </si>
  <si>
    <t>4970119</t>
  </si>
  <si>
    <t>4970125</t>
  </si>
  <si>
    <t>4970131</t>
  </si>
  <si>
    <t>4970137</t>
  </si>
  <si>
    <t>4970143</t>
  </si>
  <si>
    <t>50,0 x 50,0</t>
  </si>
  <si>
    <t>4970025</t>
  </si>
  <si>
    <t>4970036</t>
  </si>
  <si>
    <t>4970047</t>
  </si>
  <si>
    <t>4970058</t>
  </si>
  <si>
    <t>4970069</t>
  </si>
  <si>
    <t>4970080</t>
  </si>
  <si>
    <t>4970091</t>
  </si>
  <si>
    <t>4970102</t>
  </si>
  <si>
    <t>4970790</t>
  </si>
  <si>
    <t>4961562</t>
  </si>
  <si>
    <t>4957903</t>
  </si>
  <si>
    <t>4960047</t>
  </si>
  <si>
    <t>4960731</t>
  </si>
  <si>
    <t>4960796</t>
  </si>
  <si>
    <t>4961067</t>
  </si>
  <si>
    <t>4961455</t>
  </si>
  <si>
    <t>4960334</t>
  </si>
  <si>
    <t>4960451</t>
  </si>
  <si>
    <t>4960594</t>
  </si>
  <si>
    <t>4942424</t>
  </si>
  <si>
    <t>4822513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</si>
</sst>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</font>
    <font>
      <sz val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9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  <xf numFmtId="0" fontId="6" fillId="0" borderId="0" applyNumberFormat="0" applyFill="0" applyBorder="0" applyAlignment="0" applyProtection="0"/>
  </cellStyleXfs>
  <cellXfs count="25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5" fillId="4" borderId="1" xfId="8" applyFont="1" applyFill="1" applyBorder="1" applyAlignment="1">
      <alignment wrapText="1"/>
    </xf>
    <xf numFmtId="4" fontId="2" fillId="0" borderId="0" xfId="7" applyNumberFormat="1">
      <alignment horizontal="center" wrapText="1"/>
    </xf>
    <xf numFmtId="4" fontId="1" fillId="3" borderId="1" xfId="1" applyNumberFormat="1" applyFill="1" applyBorder="1">
      <alignment wrapText="1"/>
    </xf>
    <xf numFmtId="0" fontId="2" fillId="0" borderId="0" xfId="7" applyAlignment="1">
      <alignment horizontal="center" vertical="center"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5" fillId="7" borderId="1" xfId="3" applyFill="1" applyBorder="1">
      <alignment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</cellXfs>
  <cellStyles count="9">
    <cellStyle name="Hiperlink" xfId="8" builtinId="8"/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0.1.1" displayName="Criteria_Summary10.1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10.1.11" displayName="Criteria_Summary10.1.11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10_1_11" displayName="Elements10_1_11" ref="A6:E455" totalsRowCount="1" totalsRowCellStyle="styleRegular">
  <autoFilter ref="A6:E454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10_1_21" displayName="Elements10_1_21" ref="A6:E399" totalsRowCount="1" totalsRowCellStyle="styleRegular">
  <autoFilter ref="A6:E398" xr:uid="{00000000-0009-0000-0100-00000D000000}"/>
  <tableColumns count="5">
    <tableColumn id="1" xr3:uid="{00000000-0010-0000-0C00-000001000000}" name="Projeto"/>
    <tableColumn id="2" xr3:uid="{00000000-0010-0000-0C00-000002000000}" name="Vínculo"/>
    <tableColumn id="3" xr3:uid="{00000000-0010-0000-0C00-000003000000}" name="Elemento" totalsRowFunction="count"/>
    <tableColumn id="4" xr3:uid="{00000000-0010-0000-0C00-000004000000}" name="Id do Revit"/>
    <tableColumn id="5" xr3:uid="{00000000-0010-0000-0C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10_1_22" displayName="Elements10_1_22" ref="A407:E411" totalsRowCount="1" totalsRowCellStyle="styleRegular">
  <autoFilter ref="A407:E410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10_1_41" displayName="Elements10_1_41" ref="A6:E79" totalsRowCount="1" totalsRowCellStyle="styleRegular">
  <autoFilter ref="A6:E78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10_1_51" displayName="Elements10_1_51" ref="A6:E142" totalsRowCount="1" totalsRowCellStyle="styleRegular">
  <autoFilter ref="A6:E141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Elements10_1_61" displayName="Elements10_1_61" ref="A6:E57" totalsRowCount="1" totalsRowCellStyle="styleRegular">
  <autoFilter ref="A6:E56" xr:uid="{00000000-0009-0000-0100-000012000000}"/>
  <tableColumns count="5">
    <tableColumn id="1" xr3:uid="{00000000-0010-0000-1100-000001000000}" name="Projeto"/>
    <tableColumn id="2" xr3:uid="{00000000-0010-0000-1100-000002000000}" name="Vínculo"/>
    <tableColumn id="3" xr3:uid="{00000000-0010-0000-1100-000003000000}" name="Elemento" totalsRowFunction="count"/>
    <tableColumn id="4" xr3:uid="{00000000-0010-0000-1100-000004000000}" name="Id do Revit"/>
    <tableColumn id="5" xr3:uid="{00000000-0010-0000-11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10_1_71" displayName="Elements10_1_71" ref="A6:E12" totalsRowCount="1" totalsRowCellStyle="styleRegular">
  <autoFilter ref="A6:E11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10_1_81" displayName="Elements10_1_81" ref="A6:E25" totalsRowCount="1" totalsRowCellStyle="styleRegular">
  <autoFilter ref="A6:E24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10_1_91" displayName="Elements10_1_91" ref="A6:E81" totalsRowCount="1" totalsRowCellStyle="styleRegular">
  <autoFilter ref="A6:E80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0.1.2" displayName="Criteria_Summary10.1.2" ref="A7:E10" totalsRowCount="1" totalsRowCellStyle="styleRegular">
  <autoFilter ref="A7:E9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10_1_101" displayName="Elements10_1_101" ref="A6:E13" totalsRowCount="1" totalsRowCellStyle="styleRegular">
  <autoFilter ref="A6:E12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Elements10_1_111" displayName="Elements10_1_111" ref="A6:E13" totalsRowCount="1" totalsRowCellStyle="styleRegular">
  <autoFilter ref="A6:E12" xr:uid="{00000000-0009-0000-0100-000017000000}"/>
  <tableColumns count="5">
    <tableColumn id="1" xr3:uid="{00000000-0010-0000-1600-000001000000}" name="Projeto"/>
    <tableColumn id="2" xr3:uid="{00000000-0010-0000-1600-000002000000}" name="Vínculo"/>
    <tableColumn id="3" xr3:uid="{00000000-0010-0000-1600-000003000000}" name="Elemento" totalsRowFunction="count"/>
    <tableColumn id="4" xr3:uid="{00000000-0010-0000-1600-000004000000}" name="Id do Revit"/>
    <tableColumn id="5" xr3:uid="{00000000-0010-0000-16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0.1.4" displayName="Criteria_Summary10.1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0.1.5" displayName="Criteria_Summary10.1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0.1.6" displayName="Criteria_Summary10.1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0.1.7" displayName="Criteria_Summary10.1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0.1.8" displayName="Criteria_Summary10.1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0.1.9" displayName="Criteria_Summary10.1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0.1.10" displayName="Criteria_Summary10.1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showGridLines="0" tabSelected="1" workbookViewId="0">
      <selection activeCell="F8" sqref="F8:F15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5" t="s">
        <v>0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0</v>
      </c>
      <c r="I1" s="15" t="s">
        <v>0</v>
      </c>
    </row>
    <row r="2" spans="1:9">
      <c r="A2" s="15" t="s">
        <v>0</v>
      </c>
      <c r="B2" s="15" t="s">
        <v>0</v>
      </c>
      <c r="C2" s="15" t="s">
        <v>0</v>
      </c>
      <c r="D2" s="15" t="s">
        <v>0</v>
      </c>
      <c r="E2" s="15" t="s">
        <v>0</v>
      </c>
      <c r="F2" s="15" t="s">
        <v>0</v>
      </c>
      <c r="G2" s="15" t="s">
        <v>0</v>
      </c>
      <c r="H2" s="15" t="s">
        <v>0</v>
      </c>
      <c r="I2" s="15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14">
        <v>356550.7</v>
      </c>
    </row>
    <row r="6" spans="1:9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14.535903447999999</v>
      </c>
      <c r="H6" s="5">
        <v>17.421280282428</v>
      </c>
      <c r="I6" s="5">
        <v>16235.065307997478</v>
      </c>
    </row>
    <row r="7" spans="1:9">
      <c r="A7" s="5" t="s">
        <v>18</v>
      </c>
      <c r="B7" s="5" t="s">
        <v>19</v>
      </c>
      <c r="C7" s="5" t="s">
        <v>20</v>
      </c>
      <c r="D7" s="5" t="s">
        <v>21</v>
      </c>
      <c r="E7" s="5" t="s">
        <v>22</v>
      </c>
      <c r="F7" s="6" t="s">
        <v>23</v>
      </c>
      <c r="G7" s="5">
        <v>34.933594835320001</v>
      </c>
      <c r="H7" s="5">
        <v>41.867913410131024</v>
      </c>
      <c r="I7" s="5">
        <v>170943.75969962624</v>
      </c>
    </row>
    <row r="8" spans="1:9" ht="24.75">
      <c r="A8" s="5" t="s">
        <v>24</v>
      </c>
      <c r="B8" s="5" t="s">
        <v>26</v>
      </c>
      <c r="C8" s="5" t="s">
        <v>14</v>
      </c>
      <c r="D8" s="5" t="s">
        <v>27</v>
      </c>
      <c r="E8" s="5" t="s">
        <v>22</v>
      </c>
      <c r="F8" s="6" t="s">
        <v>28</v>
      </c>
      <c r="G8" s="5">
        <v>81.580515096400006</v>
      </c>
      <c r="H8" s="5">
        <v>97.774247343035412</v>
      </c>
      <c r="I8" s="5">
        <v>41583.387394992962</v>
      </c>
    </row>
    <row r="9" spans="1:9" ht="36.75">
      <c r="A9" s="5" t="s">
        <v>25</v>
      </c>
      <c r="B9" s="5" t="s">
        <v>30</v>
      </c>
      <c r="C9" s="5" t="s">
        <v>20</v>
      </c>
      <c r="D9" s="5" t="s">
        <v>31</v>
      </c>
      <c r="E9" s="5" t="s">
        <v>22</v>
      </c>
      <c r="F9" s="6" t="s">
        <v>32</v>
      </c>
      <c r="G9" s="5">
        <v>145.75209887279999</v>
      </c>
      <c r="H9" s="5">
        <v>174.68389049905082</v>
      </c>
      <c r="I9" s="5">
        <v>84267.508776742106</v>
      </c>
    </row>
    <row r="10" spans="1:9" ht="24.75">
      <c r="A10" s="5" t="s">
        <v>29</v>
      </c>
      <c r="B10" s="5" t="s">
        <v>34</v>
      </c>
      <c r="C10" s="5" t="s">
        <v>20</v>
      </c>
      <c r="D10" s="5" t="s">
        <v>35</v>
      </c>
      <c r="E10" s="5" t="s">
        <v>16</v>
      </c>
      <c r="F10" s="6" t="s">
        <v>36</v>
      </c>
      <c r="G10" s="5">
        <v>100.08423999999999</v>
      </c>
      <c r="H10" s="5">
        <v>119.95096164</v>
      </c>
      <c r="I10" s="5">
        <v>17166.182120300404</v>
      </c>
    </row>
    <row r="11" spans="1:9">
      <c r="A11" s="5" t="s">
        <v>33</v>
      </c>
      <c r="B11" s="5" t="s">
        <v>38</v>
      </c>
      <c r="C11" s="5" t="s">
        <v>20</v>
      </c>
      <c r="D11" s="5" t="s">
        <v>39</v>
      </c>
      <c r="E11" s="5" t="s">
        <v>22</v>
      </c>
      <c r="F11" s="6" t="s">
        <v>40</v>
      </c>
      <c r="G11" s="5">
        <v>237.11264137207999</v>
      </c>
      <c r="H11" s="5">
        <v>284.17950068443793</v>
      </c>
      <c r="I11" s="5">
        <v>16252.225644143004</v>
      </c>
    </row>
    <row r="12" spans="1:9">
      <c r="A12" s="5" t="s">
        <v>37</v>
      </c>
      <c r="B12" s="5" t="s">
        <v>42</v>
      </c>
      <c r="C12" s="5" t="s">
        <v>43</v>
      </c>
      <c r="D12" s="5" t="s">
        <v>44</v>
      </c>
      <c r="E12" s="5" t="s">
        <v>16</v>
      </c>
      <c r="F12" s="6" t="s">
        <v>45</v>
      </c>
      <c r="G12" s="5">
        <v>176.11021934999999</v>
      </c>
      <c r="H12" s="5">
        <v>211.06809789097503</v>
      </c>
      <c r="I12" s="5">
        <v>4559.0709144450611</v>
      </c>
    </row>
    <row r="13" spans="1:9" ht="36.75">
      <c r="A13" s="5" t="s">
        <v>41</v>
      </c>
      <c r="B13" s="5" t="s">
        <v>47</v>
      </c>
      <c r="C13" s="5" t="s">
        <v>20</v>
      </c>
      <c r="D13" s="5" t="s">
        <v>48</v>
      </c>
      <c r="E13" s="5" t="s">
        <v>16</v>
      </c>
      <c r="F13" s="6" t="s">
        <v>49</v>
      </c>
      <c r="G13" s="5">
        <v>128.12984800000001</v>
      </c>
      <c r="H13" s="5">
        <v>153.56362282800004</v>
      </c>
      <c r="I13" s="5">
        <v>4038.7232803764009</v>
      </c>
    </row>
    <row r="14" spans="1:9">
      <c r="A14" s="5" t="s">
        <v>46</v>
      </c>
      <c r="B14" s="5" t="s">
        <v>51</v>
      </c>
      <c r="C14" s="5" t="s">
        <v>43</v>
      </c>
      <c r="D14" s="5" t="s">
        <v>52</v>
      </c>
      <c r="E14" s="5" t="s">
        <v>22</v>
      </c>
      <c r="F14" s="6" t="s">
        <v>53</v>
      </c>
      <c r="G14" s="5">
        <v>275.78888619600002</v>
      </c>
      <c r="H14" s="5">
        <v>330.53298010590606</v>
      </c>
      <c r="I14" s="5">
        <v>856.08041847429661</v>
      </c>
    </row>
    <row r="15" spans="1:9" ht="24.75">
      <c r="A15" s="5" t="s">
        <v>50</v>
      </c>
      <c r="B15" s="5" t="s">
        <v>54</v>
      </c>
      <c r="C15" s="5" t="s">
        <v>20</v>
      </c>
      <c r="D15" s="5" t="s">
        <v>55</v>
      </c>
      <c r="E15" s="5" t="s">
        <v>56</v>
      </c>
      <c r="F15" s="6" t="s">
        <v>57</v>
      </c>
      <c r="G15" s="5">
        <v>48.536607259999997</v>
      </c>
      <c r="H15" s="5">
        <v>58.171123801109999</v>
      </c>
      <c r="I15" s="5">
        <v>698.05348561331994</v>
      </c>
    </row>
    <row r="16" spans="1:9">
      <c r="I16" s="13">
        <v>356550.7</v>
      </c>
    </row>
  </sheetData>
  <mergeCells count="1">
    <mergeCell ref="A1:I2"/>
  </mergeCells>
  <phoneticPr fontId="7" type="noConversion"/>
  <hyperlinks>
    <hyperlink ref="A5" location="'10.1'!A1" display="10.1" xr:uid="{00000000-0004-0000-0000-000000000000}"/>
    <hyperlink ref="A6" location="'10.1.1'!A1" display="10.1.1" xr:uid="{00000000-0004-0000-0000-000001000000}"/>
    <hyperlink ref="F6" location="'10.1.1E'!A1" display="931,91" xr:uid="{00000000-0004-0000-0000-000002000000}"/>
    <hyperlink ref="A7" location="'10.1.2'!A1" display="10.1.2" xr:uid="{00000000-0004-0000-0000-000003000000}"/>
    <hyperlink ref="F7" location="'10.1.2E'!A1" display="4082,93" xr:uid="{00000000-0004-0000-0000-000004000000}"/>
    <hyperlink ref="F8" location="'10.1.3E'!A1" display="425,30" xr:uid="{00000000-0004-0000-0000-000008000000}"/>
    <hyperlink ref="F9" location="'10.1.4E'!A1" display="482,40" xr:uid="{00000000-0004-0000-0000-00000A000000}"/>
    <hyperlink ref="F10" location="'10.1.5E'!A1" display="143,11" xr:uid="{00000000-0004-0000-0000-00000C000000}"/>
    <hyperlink ref="F11" location="'10.1.6E'!A1" display="57,19" xr:uid="{00000000-0004-0000-0000-00000E000000}"/>
    <hyperlink ref="F12" location="'10.1.7E'!A1" display="21,60" xr:uid="{00000000-0004-0000-0000-000010000000}"/>
    <hyperlink ref="F13" location="'10.1.8E'!A1" display="26,30" xr:uid="{00000000-0004-0000-0000-000012000000}"/>
    <hyperlink ref="F14" location="'10.1.9E'!A1" display="2,59" xr:uid="{00000000-0004-0000-0000-000014000000}"/>
    <hyperlink ref="F15" location="'10.1.10E'!A1" display="12,00" xr:uid="{00000000-0004-0000-0000-000016000000}"/>
    <hyperlink ref="A8:A15" location="'10.1.2'!A1" display="10.1.2" xr:uid="{43F97199-8F8D-4792-A8E9-7E05178325AE}"/>
    <hyperlink ref="A8" location="'10.1.3'!A1" display="10.1.3" xr:uid="{2E5E98DA-4F0F-4B4E-8109-D18BC66716FA}"/>
    <hyperlink ref="A9" location="'10.1.4'!A1" display="10.1.4" xr:uid="{1E5BBFA3-F62B-4956-96A6-F75505781252}"/>
    <hyperlink ref="A10" location="'10.1.5'!A1" display="10.1.5" xr:uid="{19017FFA-8BB4-427D-8784-4A76D08B9AE9}"/>
    <hyperlink ref="A11" location="'10.1.6'!A1" display="10.1.6" xr:uid="{B4203BBC-DD53-435D-81AB-3D59FB108142}"/>
    <hyperlink ref="A12" location="'10.1.7'!A1" display="10.1.7" xr:uid="{5083AC99-75D4-4115-994B-4160C9EE73EB}"/>
    <hyperlink ref="A13" location="'10.1.8'!A1" display="10.1.8" xr:uid="{2B40895A-ABCF-4873-B4F9-1ABAA0598795}"/>
    <hyperlink ref="A14" location="'10.1.9'!A1" display="10.1.9" xr:uid="{B06D6C0F-3E51-4B6E-97D1-160601E12E0F}"/>
    <hyperlink ref="A15" location="'10.1.10'!A1" display="10.1.10" xr:uid="{C50BDFC4-036C-4F7F-BC1C-F7481C5B1E25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0"/>
  <sheetViews>
    <sheetView showGridLines="0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41</v>
      </c>
      <c r="B2" s="5" t="s">
        <v>47</v>
      </c>
      <c r="C2" s="5" t="s">
        <v>20</v>
      </c>
      <c r="D2" s="5" t="s">
        <v>48</v>
      </c>
      <c r="E2" s="5" t="s">
        <v>16</v>
      </c>
      <c r="F2" s="5" t="s">
        <v>97</v>
      </c>
      <c r="G2" s="5">
        <v>128.12984800000001</v>
      </c>
      <c r="H2" s="5">
        <v>153.56362282800004</v>
      </c>
      <c r="I2" s="5">
        <v>4038.7232803764009</v>
      </c>
    </row>
    <row r="5" spans="1:9">
      <c r="A5" s="19" t="s">
        <v>58</v>
      </c>
      <c r="B5" s="19" t="s">
        <v>58</v>
      </c>
      <c r="C5" s="19" t="s">
        <v>58</v>
      </c>
      <c r="D5" s="19" t="s">
        <v>58</v>
      </c>
      <c r="E5" s="19" t="s">
        <v>58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>
      <c r="A8" s="8">
        <v>1</v>
      </c>
      <c r="B8" s="8" t="s">
        <v>62</v>
      </c>
      <c r="C8" s="8">
        <v>74</v>
      </c>
      <c r="D8" s="8" t="s">
        <v>98</v>
      </c>
      <c r="E8" s="8">
        <v>26.300000000000004</v>
      </c>
    </row>
    <row r="9" spans="1:9">
      <c r="A9" s="8" t="s">
        <v>64</v>
      </c>
      <c r="B9" s="8" t="s">
        <v>64</v>
      </c>
      <c r="C9" s="8">
        <f>SUBTOTAL(109,Criteria_Summary10.1.9[Elementos])</f>
        <v>74</v>
      </c>
      <c r="D9" s="8" t="s">
        <v>64</v>
      </c>
      <c r="E9" s="8">
        <f>SUBTOTAL(109,Criteria_Summary10.1.9[Total])</f>
        <v>26.300000000000004</v>
      </c>
    </row>
    <row r="10" spans="1:9">
      <c r="A10" s="9" t="s">
        <v>65</v>
      </c>
      <c r="B10" s="9">
        <v>0</v>
      </c>
      <c r="C10" s="10"/>
      <c r="D10" s="10"/>
      <c r="E10" s="9">
        <v>26.3</v>
      </c>
    </row>
    <row r="13" spans="1:9">
      <c r="A13" s="21" t="s">
        <v>98</v>
      </c>
      <c r="B13" s="21" t="s">
        <v>98</v>
      </c>
      <c r="C13" s="21" t="s">
        <v>98</v>
      </c>
      <c r="D13" s="21" t="s">
        <v>98</v>
      </c>
      <c r="E13" s="21" t="s">
        <v>98</v>
      </c>
    </row>
    <row r="14" spans="1:9">
      <c r="A14" s="22"/>
      <c r="B14" s="22"/>
      <c r="C14" s="22"/>
      <c r="D14" s="22"/>
      <c r="E14" s="22"/>
    </row>
    <row r="15" spans="1:9">
      <c r="A15" s="11" t="s">
        <v>59</v>
      </c>
      <c r="B15" s="11" t="s">
        <v>60</v>
      </c>
      <c r="C15" s="18" t="s">
        <v>66</v>
      </c>
      <c r="D15" s="18" t="s">
        <v>66</v>
      </c>
      <c r="E15" s="11" t="s">
        <v>9</v>
      </c>
    </row>
    <row r="16" spans="1:9">
      <c r="A16" s="8" t="s">
        <v>62</v>
      </c>
      <c r="B16" s="8">
        <v>74</v>
      </c>
      <c r="C16" s="16" t="s">
        <v>99</v>
      </c>
      <c r="D16" s="16" t="s">
        <v>99</v>
      </c>
      <c r="E16" s="8">
        <v>26.300000000000004</v>
      </c>
    </row>
    <row r="18" spans="1:5">
      <c r="A18" s="17" t="s">
        <v>100</v>
      </c>
      <c r="B18" s="17" t="s">
        <v>100</v>
      </c>
      <c r="C18" s="17" t="s">
        <v>100</v>
      </c>
      <c r="D18" s="17" t="s">
        <v>100</v>
      </c>
      <c r="E18" s="17" t="s">
        <v>100</v>
      </c>
    </row>
    <row r="19" spans="1:5">
      <c r="A19" s="11" t="s">
        <v>59</v>
      </c>
      <c r="B19" s="11" t="s">
        <v>101</v>
      </c>
      <c r="C19" s="11" t="s">
        <v>102</v>
      </c>
      <c r="D19" s="11" t="s">
        <v>103</v>
      </c>
      <c r="E19" s="11"/>
    </row>
    <row r="20" spans="1:5" ht="24.75">
      <c r="A20" s="8" t="s">
        <v>104</v>
      </c>
      <c r="B20" s="8" t="s">
        <v>105</v>
      </c>
      <c r="C20" s="8" t="s">
        <v>106</v>
      </c>
      <c r="D20" s="8" t="s">
        <v>107</v>
      </c>
      <c r="E20" s="8" t="s">
        <v>108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0.1'!A1" display="10.1.9" xr:uid="{00000000-0004-0000-0A00-000000000000}"/>
    <hyperlink ref="F2" location="'10.1.8E'!A1" display="26,3" xr:uid="{00000000-0004-0000-0A00-000001000000}"/>
    <hyperlink ref="E10" location="'10.1.9E'!A1" display="'10.1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4"/>
  <sheetViews>
    <sheetView showGridLines="0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46</v>
      </c>
      <c r="B2" s="5" t="s">
        <v>51</v>
      </c>
      <c r="C2" s="5" t="s">
        <v>43</v>
      </c>
      <c r="D2" s="5" t="s">
        <v>52</v>
      </c>
      <c r="E2" s="5" t="s">
        <v>22</v>
      </c>
      <c r="F2" s="5" t="s">
        <v>53</v>
      </c>
      <c r="G2" s="5">
        <v>275.78888619600002</v>
      </c>
      <c r="H2" s="5">
        <v>330.53298010590606</v>
      </c>
      <c r="I2" s="5">
        <v>856.08041847429661</v>
      </c>
    </row>
    <row r="5" spans="1:9">
      <c r="A5" s="19" t="s">
        <v>58</v>
      </c>
      <c r="B5" s="19" t="s">
        <v>58</v>
      </c>
      <c r="C5" s="19" t="s">
        <v>58</v>
      </c>
      <c r="D5" s="19" t="s">
        <v>58</v>
      </c>
      <c r="E5" s="19" t="s">
        <v>58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>
      <c r="A8" s="8">
        <v>1</v>
      </c>
      <c r="B8" s="8" t="s">
        <v>62</v>
      </c>
      <c r="C8" s="8">
        <v>6</v>
      </c>
      <c r="D8" s="8" t="s">
        <v>109</v>
      </c>
      <c r="E8" s="8">
        <v>2.5908501458322277</v>
      </c>
    </row>
    <row r="9" spans="1:9">
      <c r="A9" s="8" t="s">
        <v>64</v>
      </c>
      <c r="B9" s="8" t="s">
        <v>64</v>
      </c>
      <c r="C9" s="8">
        <f>SUBTOTAL(109,Criteria_Summary10.1.10[Elementos])</f>
        <v>6</v>
      </c>
      <c r="D9" s="8" t="s">
        <v>64</v>
      </c>
      <c r="E9" s="8">
        <f>SUBTOTAL(109,Criteria_Summary10.1.10[Total])</f>
        <v>2.5908501458322277</v>
      </c>
    </row>
    <row r="10" spans="1:9">
      <c r="A10" s="9" t="s">
        <v>65</v>
      </c>
      <c r="B10" s="9">
        <v>0</v>
      </c>
      <c r="C10" s="10"/>
      <c r="D10" s="10"/>
      <c r="E10" s="9">
        <v>2.59</v>
      </c>
    </row>
    <row r="13" spans="1:9">
      <c r="A13" s="21" t="s">
        <v>109</v>
      </c>
      <c r="B13" s="21" t="s">
        <v>109</v>
      </c>
      <c r="C13" s="21" t="s">
        <v>109</v>
      </c>
      <c r="D13" s="21" t="s">
        <v>109</v>
      </c>
      <c r="E13" s="21" t="s">
        <v>109</v>
      </c>
    </row>
    <row r="14" spans="1:9">
      <c r="A14" s="22"/>
      <c r="B14" s="22"/>
      <c r="C14" s="22"/>
      <c r="D14" s="22"/>
      <c r="E14" s="22"/>
    </row>
    <row r="15" spans="1:9">
      <c r="A15" s="11" t="s">
        <v>59</v>
      </c>
      <c r="B15" s="11" t="s">
        <v>60</v>
      </c>
      <c r="C15" s="18" t="s">
        <v>66</v>
      </c>
      <c r="D15" s="18" t="s">
        <v>66</v>
      </c>
      <c r="E15" s="11" t="s">
        <v>9</v>
      </c>
    </row>
    <row r="16" spans="1:9">
      <c r="A16" s="8" t="s">
        <v>62</v>
      </c>
      <c r="B16" s="8">
        <v>6</v>
      </c>
      <c r="C16" s="16" t="s">
        <v>78</v>
      </c>
      <c r="D16" s="16" t="s">
        <v>78</v>
      </c>
      <c r="E16" s="8">
        <v>2.5908501458322277</v>
      </c>
    </row>
    <row r="18" spans="1:5">
      <c r="A18" s="17" t="s">
        <v>68</v>
      </c>
      <c r="B18" s="17" t="s">
        <v>68</v>
      </c>
      <c r="C18" s="17" t="s">
        <v>68</v>
      </c>
      <c r="D18" s="17" t="s">
        <v>68</v>
      </c>
      <c r="E18" s="17" t="s">
        <v>68</v>
      </c>
    </row>
    <row r="19" spans="1:5">
      <c r="A19" s="18" t="s">
        <v>69</v>
      </c>
      <c r="B19" s="18" t="s">
        <v>69</v>
      </c>
      <c r="C19" s="18" t="s">
        <v>69</v>
      </c>
      <c r="D19" s="11" t="s">
        <v>70</v>
      </c>
      <c r="E19" s="11"/>
    </row>
    <row r="20" spans="1:5">
      <c r="A20" s="8"/>
      <c r="B20" s="8"/>
      <c r="C20" s="8"/>
      <c r="D20" s="8" t="s">
        <v>71</v>
      </c>
      <c r="E20" s="8" t="s">
        <v>72</v>
      </c>
    </row>
    <row r="22" spans="1:5">
      <c r="A22" s="17" t="s">
        <v>73</v>
      </c>
      <c r="B22" s="17" t="s">
        <v>73</v>
      </c>
      <c r="C22" s="17" t="s">
        <v>73</v>
      </c>
      <c r="D22" s="17" t="s">
        <v>73</v>
      </c>
      <c r="E22" s="17" t="s">
        <v>73</v>
      </c>
    </row>
    <row r="23" spans="1:5">
      <c r="A23" s="18" t="s">
        <v>74</v>
      </c>
      <c r="B23" s="11"/>
      <c r="C23" s="11"/>
      <c r="D23" s="11" t="s">
        <v>59</v>
      </c>
      <c r="E23" s="11"/>
    </row>
    <row r="24" spans="1:5">
      <c r="A24" s="16" t="s">
        <v>110</v>
      </c>
      <c r="B24" s="16" t="s">
        <v>110</v>
      </c>
      <c r="C24" s="16" t="s">
        <v>110</v>
      </c>
      <c r="D24" s="8" t="s">
        <v>111</v>
      </c>
      <c r="E24" s="8" t="s">
        <v>72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10.1'!A1" display="10.1.10" xr:uid="{00000000-0004-0000-0B00-000000000000}"/>
    <hyperlink ref="F2" location="'10.1.9E'!A1" display="2,59" xr:uid="{00000000-0004-0000-0B00-000001000000}"/>
    <hyperlink ref="E10" location="'10.1.10E'!A1" display="'10.1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24"/>
  <sheetViews>
    <sheetView showGridLines="0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50</v>
      </c>
      <c r="B2" s="5" t="s">
        <v>54</v>
      </c>
      <c r="C2" s="5" t="s">
        <v>20</v>
      </c>
      <c r="D2" s="5" t="s">
        <v>55</v>
      </c>
      <c r="E2" s="5" t="s">
        <v>56</v>
      </c>
      <c r="F2" s="5" t="s">
        <v>112</v>
      </c>
      <c r="G2" s="5">
        <v>48.536607259999997</v>
      </c>
      <c r="H2" s="5">
        <v>58.171123801109999</v>
      </c>
      <c r="I2" s="5">
        <v>698.05348561331994</v>
      </c>
    </row>
    <row r="5" spans="1:9">
      <c r="A5" s="19" t="s">
        <v>58</v>
      </c>
      <c r="B5" s="19" t="s">
        <v>58</v>
      </c>
      <c r="C5" s="19" t="s">
        <v>58</v>
      </c>
      <c r="D5" s="19" t="s">
        <v>58</v>
      </c>
      <c r="E5" s="19" t="s">
        <v>58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>
      <c r="A8" s="8">
        <v>1</v>
      </c>
      <c r="B8" s="8" t="s">
        <v>62</v>
      </c>
      <c r="C8" s="8">
        <v>6</v>
      </c>
      <c r="D8" s="8" t="s">
        <v>113</v>
      </c>
      <c r="E8" s="8">
        <v>6</v>
      </c>
    </row>
    <row r="9" spans="1:9">
      <c r="A9" s="8" t="s">
        <v>64</v>
      </c>
      <c r="B9" s="8" t="s">
        <v>64</v>
      </c>
      <c r="C9" s="8">
        <f>SUBTOTAL(109,Criteria_Summary10.1.11[Elementos])</f>
        <v>6</v>
      </c>
      <c r="D9" s="8" t="s">
        <v>64</v>
      </c>
      <c r="E9" s="8">
        <f>SUBTOTAL(109,Criteria_Summary10.1.11[Total])</f>
        <v>6</v>
      </c>
    </row>
    <row r="10" spans="1:9" ht="30">
      <c r="A10" s="9" t="s">
        <v>114</v>
      </c>
      <c r="B10" s="9">
        <v>2</v>
      </c>
      <c r="C10" s="10"/>
      <c r="D10" s="10"/>
      <c r="E10" s="9">
        <v>12</v>
      </c>
    </row>
    <row r="13" spans="1:9">
      <c r="A13" s="21" t="s">
        <v>113</v>
      </c>
      <c r="B13" s="21" t="s">
        <v>113</v>
      </c>
      <c r="C13" s="21" t="s">
        <v>113</v>
      </c>
      <c r="D13" s="21" t="s">
        <v>113</v>
      </c>
      <c r="E13" s="21" t="s">
        <v>113</v>
      </c>
    </row>
    <row r="14" spans="1:9">
      <c r="A14" s="22"/>
      <c r="B14" s="22"/>
      <c r="C14" s="22"/>
      <c r="D14" s="22"/>
      <c r="E14" s="22"/>
    </row>
    <row r="15" spans="1:9">
      <c r="A15" s="11" t="s">
        <v>59</v>
      </c>
      <c r="B15" s="11" t="s">
        <v>60</v>
      </c>
      <c r="C15" s="18" t="s">
        <v>66</v>
      </c>
      <c r="D15" s="18" t="s">
        <v>66</v>
      </c>
      <c r="E15" s="11" t="s">
        <v>9</v>
      </c>
    </row>
    <row r="16" spans="1:9">
      <c r="A16" s="8" t="s">
        <v>62</v>
      </c>
      <c r="B16" s="8">
        <v>6</v>
      </c>
      <c r="C16" s="16" t="s">
        <v>115</v>
      </c>
      <c r="D16" s="16" t="s">
        <v>115</v>
      </c>
      <c r="E16" s="8">
        <v>6</v>
      </c>
    </row>
    <row r="18" spans="1:5">
      <c r="A18" s="17" t="s">
        <v>68</v>
      </c>
      <c r="B18" s="17" t="s">
        <v>68</v>
      </c>
      <c r="C18" s="17" t="s">
        <v>68</v>
      </c>
      <c r="D18" s="17" t="s">
        <v>68</v>
      </c>
      <c r="E18" s="17" t="s">
        <v>68</v>
      </c>
    </row>
    <row r="19" spans="1:5">
      <c r="A19" s="18" t="s">
        <v>69</v>
      </c>
      <c r="B19" s="18" t="s">
        <v>69</v>
      </c>
      <c r="C19" s="18" t="s">
        <v>69</v>
      </c>
      <c r="D19" s="11" t="s">
        <v>70</v>
      </c>
      <c r="E19" s="11"/>
    </row>
    <row r="20" spans="1:5">
      <c r="A20" s="8"/>
      <c r="B20" s="8"/>
      <c r="C20" s="8"/>
      <c r="D20" s="8" t="s">
        <v>71</v>
      </c>
      <c r="E20" s="8" t="s">
        <v>72</v>
      </c>
    </row>
    <row r="22" spans="1:5">
      <c r="A22" s="17" t="s">
        <v>73</v>
      </c>
      <c r="B22" s="17" t="s">
        <v>73</v>
      </c>
      <c r="C22" s="17" t="s">
        <v>73</v>
      </c>
      <c r="D22" s="17" t="s">
        <v>73</v>
      </c>
      <c r="E22" s="17" t="s">
        <v>73</v>
      </c>
    </row>
    <row r="23" spans="1:5">
      <c r="A23" s="18" t="s">
        <v>74</v>
      </c>
      <c r="B23" s="11"/>
      <c r="C23" s="11"/>
      <c r="D23" s="11" t="s">
        <v>59</v>
      </c>
      <c r="E23" s="11"/>
    </row>
    <row r="24" spans="1:5">
      <c r="A24" s="16" t="s">
        <v>116</v>
      </c>
      <c r="B24" s="16" t="s">
        <v>116</v>
      </c>
      <c r="C24" s="16" t="s">
        <v>116</v>
      </c>
      <c r="D24" s="8" t="s">
        <v>117</v>
      </c>
      <c r="E24" s="8" t="s">
        <v>72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10.1'!A1" display="10.1.11" xr:uid="{00000000-0004-0000-0C00-000000000000}"/>
    <hyperlink ref="F2" location="'10.1.10E'!A1" display="12" xr:uid="{00000000-0004-0000-0C00-000001000000}"/>
    <hyperlink ref="E10" location="'10.1.11E'!A1" display="'10.1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455"/>
  <sheetViews>
    <sheetView showGridLines="0" topLeftCell="A434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15</v>
      </c>
      <c r="B1" s="23" t="s">
        <v>15</v>
      </c>
      <c r="C1" s="23" t="s">
        <v>15</v>
      </c>
      <c r="D1" s="23" t="s">
        <v>15</v>
      </c>
      <c r="E1" s="23" t="s">
        <v>15</v>
      </c>
    </row>
    <row r="2" spans="1:5">
      <c r="A2" s="23" t="s">
        <v>15</v>
      </c>
      <c r="B2" s="23" t="s">
        <v>15</v>
      </c>
      <c r="C2" s="23" t="s">
        <v>15</v>
      </c>
      <c r="D2" s="23" t="s">
        <v>15</v>
      </c>
      <c r="E2" s="23" t="s">
        <v>15</v>
      </c>
    </row>
    <row r="4" spans="1:5">
      <c r="A4" s="21" t="s">
        <v>63</v>
      </c>
      <c r="B4" s="21" t="s">
        <v>63</v>
      </c>
      <c r="C4" s="21" t="s">
        <v>63</v>
      </c>
      <c r="D4" s="21" t="s">
        <v>63</v>
      </c>
      <c r="E4" s="21" t="s">
        <v>63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7" t="s">
        <v>118</v>
      </c>
      <c r="B6" s="7" t="s">
        <v>119</v>
      </c>
      <c r="C6" s="7" t="s">
        <v>120</v>
      </c>
      <c r="D6" s="7" t="s">
        <v>121</v>
      </c>
      <c r="E6" s="7" t="s">
        <v>122</v>
      </c>
    </row>
    <row r="7" spans="1:5" ht="24.75">
      <c r="A7" s="8" t="s">
        <v>123</v>
      </c>
      <c r="B7" s="8" t="s">
        <v>71</v>
      </c>
      <c r="C7" s="8" t="s">
        <v>76</v>
      </c>
      <c r="D7" s="8" t="s">
        <v>124</v>
      </c>
      <c r="E7" s="8">
        <v>5.0999999999999996</v>
      </c>
    </row>
    <row r="8" spans="1:5" ht="24.75">
      <c r="A8" s="8" t="s">
        <v>123</v>
      </c>
      <c r="B8" s="8" t="s">
        <v>71</v>
      </c>
      <c r="C8" s="8" t="s">
        <v>76</v>
      </c>
      <c r="D8" s="8" t="s">
        <v>125</v>
      </c>
      <c r="E8" s="8">
        <v>4.629999999999999</v>
      </c>
    </row>
    <row r="9" spans="1:5" ht="24.75">
      <c r="A9" s="8" t="s">
        <v>123</v>
      </c>
      <c r="B9" s="8" t="s">
        <v>71</v>
      </c>
      <c r="C9" s="8" t="s">
        <v>76</v>
      </c>
      <c r="D9" s="8" t="s">
        <v>126</v>
      </c>
      <c r="E9" s="8">
        <v>5.0999999999999996</v>
      </c>
    </row>
    <row r="10" spans="1:5" ht="24.75">
      <c r="A10" s="8" t="s">
        <v>123</v>
      </c>
      <c r="B10" s="8" t="s">
        <v>71</v>
      </c>
      <c r="C10" s="8" t="s">
        <v>76</v>
      </c>
      <c r="D10" s="8" t="s">
        <v>127</v>
      </c>
      <c r="E10" s="8">
        <v>5.6299999999999981</v>
      </c>
    </row>
    <row r="11" spans="1:5" ht="24.75">
      <c r="A11" s="8" t="s">
        <v>123</v>
      </c>
      <c r="B11" s="8" t="s">
        <v>71</v>
      </c>
      <c r="C11" s="8" t="s">
        <v>76</v>
      </c>
      <c r="D11" s="8" t="s">
        <v>128</v>
      </c>
      <c r="E11" s="8">
        <v>0.59999999999999987</v>
      </c>
    </row>
    <row r="12" spans="1:5" ht="24.75">
      <c r="A12" s="8" t="s">
        <v>123</v>
      </c>
      <c r="B12" s="8" t="s">
        <v>71</v>
      </c>
      <c r="C12" s="8" t="s">
        <v>76</v>
      </c>
      <c r="D12" s="8" t="s">
        <v>129</v>
      </c>
      <c r="E12" s="8">
        <v>5.0141037112481891E-2</v>
      </c>
    </row>
    <row r="13" spans="1:5" ht="24.75">
      <c r="A13" s="8" t="s">
        <v>123</v>
      </c>
      <c r="B13" s="8" t="s">
        <v>71</v>
      </c>
      <c r="C13" s="8" t="s">
        <v>76</v>
      </c>
      <c r="D13" s="8" t="s">
        <v>130</v>
      </c>
      <c r="E13" s="8">
        <v>0.9</v>
      </c>
    </row>
    <row r="14" spans="1:5" ht="24.75">
      <c r="A14" s="8" t="s">
        <v>123</v>
      </c>
      <c r="B14" s="8" t="s">
        <v>71</v>
      </c>
      <c r="C14" s="8" t="s">
        <v>76</v>
      </c>
      <c r="D14" s="8" t="s">
        <v>131</v>
      </c>
      <c r="E14" s="8">
        <v>0.9</v>
      </c>
    </row>
    <row r="15" spans="1:5" ht="24.75">
      <c r="A15" s="8" t="s">
        <v>123</v>
      </c>
      <c r="B15" s="8" t="s">
        <v>71</v>
      </c>
      <c r="C15" s="8" t="s">
        <v>76</v>
      </c>
      <c r="D15" s="8" t="s">
        <v>132</v>
      </c>
      <c r="E15" s="8">
        <v>1.0499999999999996</v>
      </c>
    </row>
    <row r="16" spans="1:5" ht="24.75">
      <c r="A16" s="8" t="s">
        <v>123</v>
      </c>
      <c r="B16" s="8" t="s">
        <v>71</v>
      </c>
      <c r="C16" s="8" t="s">
        <v>76</v>
      </c>
      <c r="D16" s="8" t="s">
        <v>133</v>
      </c>
      <c r="E16" s="8">
        <v>1.0499999999999996</v>
      </c>
    </row>
    <row r="17" spans="1:5" ht="24.75">
      <c r="A17" s="8" t="s">
        <v>123</v>
      </c>
      <c r="B17" s="8" t="s">
        <v>71</v>
      </c>
      <c r="C17" s="8" t="s">
        <v>76</v>
      </c>
      <c r="D17" s="8" t="s">
        <v>134</v>
      </c>
      <c r="E17" s="8">
        <v>1.8</v>
      </c>
    </row>
    <row r="18" spans="1:5" ht="24.75">
      <c r="A18" s="8" t="s">
        <v>123</v>
      </c>
      <c r="B18" s="8" t="s">
        <v>71</v>
      </c>
      <c r="C18" s="8" t="s">
        <v>76</v>
      </c>
      <c r="D18" s="8" t="s">
        <v>135</v>
      </c>
      <c r="E18" s="8">
        <v>1.7000000715255712</v>
      </c>
    </row>
    <row r="19" spans="1:5" ht="24.75">
      <c r="A19" s="8" t="s">
        <v>123</v>
      </c>
      <c r="B19" s="8" t="s">
        <v>71</v>
      </c>
      <c r="C19" s="8" t="s">
        <v>76</v>
      </c>
      <c r="D19" s="8" t="s">
        <v>136</v>
      </c>
      <c r="E19" s="8">
        <v>1.8</v>
      </c>
    </row>
    <row r="20" spans="1:5" ht="24.75">
      <c r="A20" s="8" t="s">
        <v>123</v>
      </c>
      <c r="B20" s="8" t="s">
        <v>71</v>
      </c>
      <c r="C20" s="8" t="s">
        <v>76</v>
      </c>
      <c r="D20" s="8" t="s">
        <v>137</v>
      </c>
      <c r="E20" s="8">
        <v>1.0499999999999996</v>
      </c>
    </row>
    <row r="21" spans="1:5" ht="24.75">
      <c r="A21" s="8" t="s">
        <v>123</v>
      </c>
      <c r="B21" s="8" t="s">
        <v>71</v>
      </c>
      <c r="C21" s="8" t="s">
        <v>76</v>
      </c>
      <c r="D21" s="8" t="s">
        <v>138</v>
      </c>
      <c r="E21" s="8">
        <v>0.9</v>
      </c>
    </row>
    <row r="22" spans="1:5" ht="24.75">
      <c r="A22" s="8" t="s">
        <v>123</v>
      </c>
      <c r="B22" s="8" t="s">
        <v>71</v>
      </c>
      <c r="C22" s="8" t="s">
        <v>76</v>
      </c>
      <c r="D22" s="8" t="s">
        <v>139</v>
      </c>
      <c r="E22" s="8">
        <v>0.9</v>
      </c>
    </row>
    <row r="23" spans="1:5" ht="24.75">
      <c r="A23" s="8" t="s">
        <v>123</v>
      </c>
      <c r="B23" s="8" t="s">
        <v>71</v>
      </c>
      <c r="C23" s="8" t="s">
        <v>76</v>
      </c>
      <c r="D23" s="8" t="s">
        <v>140</v>
      </c>
      <c r="E23" s="8">
        <v>0.9</v>
      </c>
    </row>
    <row r="24" spans="1:5" ht="24.75">
      <c r="A24" s="8" t="s">
        <v>123</v>
      </c>
      <c r="B24" s="8" t="s">
        <v>71</v>
      </c>
      <c r="C24" s="8" t="s">
        <v>76</v>
      </c>
      <c r="D24" s="8" t="s">
        <v>141</v>
      </c>
      <c r="E24" s="8">
        <v>0.9</v>
      </c>
    </row>
    <row r="25" spans="1:5" ht="24.75">
      <c r="A25" s="8" t="s">
        <v>123</v>
      </c>
      <c r="B25" s="8" t="s">
        <v>71</v>
      </c>
      <c r="C25" s="8" t="s">
        <v>76</v>
      </c>
      <c r="D25" s="8" t="s">
        <v>142</v>
      </c>
      <c r="E25" s="8">
        <v>0.9</v>
      </c>
    </row>
    <row r="26" spans="1:5" ht="24.75">
      <c r="A26" s="8" t="s">
        <v>123</v>
      </c>
      <c r="B26" s="8" t="s">
        <v>71</v>
      </c>
      <c r="C26" s="8" t="s">
        <v>76</v>
      </c>
      <c r="D26" s="8" t="s">
        <v>143</v>
      </c>
      <c r="E26" s="8">
        <v>0.9</v>
      </c>
    </row>
    <row r="27" spans="1:5" ht="24.75">
      <c r="A27" s="8" t="s">
        <v>123</v>
      </c>
      <c r="B27" s="8" t="s">
        <v>71</v>
      </c>
      <c r="C27" s="8" t="s">
        <v>76</v>
      </c>
      <c r="D27" s="8" t="s">
        <v>144</v>
      </c>
      <c r="E27" s="8">
        <v>0.9</v>
      </c>
    </row>
    <row r="28" spans="1:5" ht="24.75">
      <c r="A28" s="8" t="s">
        <v>123</v>
      </c>
      <c r="B28" s="8" t="s">
        <v>71</v>
      </c>
      <c r="C28" s="8" t="s">
        <v>76</v>
      </c>
      <c r="D28" s="8" t="s">
        <v>145</v>
      </c>
      <c r="E28" s="8">
        <v>1.0499999999999996</v>
      </c>
    </row>
    <row r="29" spans="1:5" ht="24.75">
      <c r="A29" s="8" t="s">
        <v>123</v>
      </c>
      <c r="B29" s="8" t="s">
        <v>71</v>
      </c>
      <c r="C29" s="8" t="s">
        <v>76</v>
      </c>
      <c r="D29" s="8" t="s">
        <v>146</v>
      </c>
      <c r="E29" s="8">
        <v>1.8</v>
      </c>
    </row>
    <row r="30" spans="1:5" ht="24.75">
      <c r="A30" s="8" t="s">
        <v>123</v>
      </c>
      <c r="B30" s="8" t="s">
        <v>71</v>
      </c>
      <c r="C30" s="8" t="s">
        <v>76</v>
      </c>
      <c r="D30" s="8" t="s">
        <v>147</v>
      </c>
      <c r="E30" s="8">
        <v>1.7000000715255712</v>
      </c>
    </row>
    <row r="31" spans="1:5" ht="24.75">
      <c r="A31" s="8" t="s">
        <v>123</v>
      </c>
      <c r="B31" s="8" t="s">
        <v>71</v>
      </c>
      <c r="C31" s="8" t="s">
        <v>76</v>
      </c>
      <c r="D31" s="8" t="s">
        <v>148</v>
      </c>
      <c r="E31" s="8">
        <v>1.8</v>
      </c>
    </row>
    <row r="32" spans="1:5" ht="24.75">
      <c r="A32" s="8" t="s">
        <v>123</v>
      </c>
      <c r="B32" s="8" t="s">
        <v>71</v>
      </c>
      <c r="C32" s="8" t="s">
        <v>76</v>
      </c>
      <c r="D32" s="8" t="s">
        <v>149</v>
      </c>
      <c r="E32" s="8">
        <v>1.0499999999999996</v>
      </c>
    </row>
    <row r="33" spans="1:5" ht="24.75">
      <c r="A33" s="8" t="s">
        <v>123</v>
      </c>
      <c r="B33" s="8" t="s">
        <v>71</v>
      </c>
      <c r="C33" s="8" t="s">
        <v>76</v>
      </c>
      <c r="D33" s="8" t="s">
        <v>150</v>
      </c>
      <c r="E33" s="8">
        <v>1.0499999999999996</v>
      </c>
    </row>
    <row r="34" spans="1:5" ht="24.75">
      <c r="A34" s="8" t="s">
        <v>123</v>
      </c>
      <c r="B34" s="8" t="s">
        <v>71</v>
      </c>
      <c r="C34" s="8" t="s">
        <v>76</v>
      </c>
      <c r="D34" s="8" t="s">
        <v>151</v>
      </c>
      <c r="E34" s="8">
        <v>0.9</v>
      </c>
    </row>
    <row r="35" spans="1:5" ht="24.75">
      <c r="A35" s="8" t="s">
        <v>123</v>
      </c>
      <c r="B35" s="8" t="s">
        <v>71</v>
      </c>
      <c r="C35" s="8" t="s">
        <v>76</v>
      </c>
      <c r="D35" s="8" t="s">
        <v>152</v>
      </c>
      <c r="E35" s="8">
        <v>0.9</v>
      </c>
    </row>
    <row r="36" spans="1:5" ht="24.75">
      <c r="A36" s="8" t="s">
        <v>123</v>
      </c>
      <c r="B36" s="8" t="s">
        <v>71</v>
      </c>
      <c r="C36" s="8" t="s">
        <v>76</v>
      </c>
      <c r="D36" s="8" t="s">
        <v>153</v>
      </c>
      <c r="E36" s="8">
        <v>0.9</v>
      </c>
    </row>
    <row r="37" spans="1:5" ht="24.75">
      <c r="A37" s="8" t="s">
        <v>123</v>
      </c>
      <c r="B37" s="8" t="s">
        <v>71</v>
      </c>
      <c r="C37" s="8" t="s">
        <v>76</v>
      </c>
      <c r="D37" s="8" t="s">
        <v>154</v>
      </c>
      <c r="E37" s="8">
        <v>2.7099999999999991</v>
      </c>
    </row>
    <row r="38" spans="1:5" ht="24.75">
      <c r="A38" s="8" t="s">
        <v>123</v>
      </c>
      <c r="B38" s="8" t="s">
        <v>71</v>
      </c>
      <c r="C38" s="8" t="s">
        <v>76</v>
      </c>
      <c r="D38" s="8" t="s">
        <v>155</v>
      </c>
      <c r="E38" s="8">
        <v>3.6999999999999993</v>
      </c>
    </row>
    <row r="39" spans="1:5" ht="24.75">
      <c r="A39" s="8" t="s">
        <v>123</v>
      </c>
      <c r="B39" s="8" t="s">
        <v>71</v>
      </c>
      <c r="C39" s="8" t="s">
        <v>76</v>
      </c>
      <c r="D39" s="8" t="s">
        <v>156</v>
      </c>
      <c r="E39" s="8">
        <v>3.5999999999999992</v>
      </c>
    </row>
    <row r="40" spans="1:5" ht="24.75">
      <c r="A40" s="8" t="s">
        <v>123</v>
      </c>
      <c r="B40" s="8" t="s">
        <v>71</v>
      </c>
      <c r="C40" s="8" t="s">
        <v>76</v>
      </c>
      <c r="D40" s="8" t="s">
        <v>157</v>
      </c>
      <c r="E40" s="8">
        <v>3.5999999999999992</v>
      </c>
    </row>
    <row r="41" spans="1:5" ht="24.75">
      <c r="A41" s="8" t="s">
        <v>123</v>
      </c>
      <c r="B41" s="8" t="s">
        <v>71</v>
      </c>
      <c r="C41" s="8" t="s">
        <v>76</v>
      </c>
      <c r="D41" s="8" t="s">
        <v>158</v>
      </c>
      <c r="E41" s="8">
        <v>3.5999999999999992</v>
      </c>
    </row>
    <row r="42" spans="1:5" ht="24.75">
      <c r="A42" s="8" t="s">
        <v>123</v>
      </c>
      <c r="B42" s="8" t="s">
        <v>71</v>
      </c>
      <c r="C42" s="8" t="s">
        <v>76</v>
      </c>
      <c r="D42" s="8" t="s">
        <v>159</v>
      </c>
      <c r="E42" s="8">
        <v>3.5999999999999992</v>
      </c>
    </row>
    <row r="43" spans="1:5" ht="24.75">
      <c r="A43" s="8" t="s">
        <v>123</v>
      </c>
      <c r="B43" s="8" t="s">
        <v>71</v>
      </c>
      <c r="C43" s="8" t="s">
        <v>76</v>
      </c>
      <c r="D43" s="8" t="s">
        <v>160</v>
      </c>
      <c r="E43" s="8">
        <v>1.4999999999999993</v>
      </c>
    </row>
    <row r="44" spans="1:5" ht="24.75">
      <c r="A44" s="8" t="s">
        <v>123</v>
      </c>
      <c r="B44" s="8" t="s">
        <v>71</v>
      </c>
      <c r="C44" s="8" t="s">
        <v>76</v>
      </c>
      <c r="D44" s="8" t="s">
        <v>161</v>
      </c>
      <c r="E44" s="8">
        <v>1.4999999999999993</v>
      </c>
    </row>
    <row r="45" spans="1:5" ht="24.75">
      <c r="A45" s="8" t="s">
        <v>123</v>
      </c>
      <c r="B45" s="8" t="s">
        <v>71</v>
      </c>
      <c r="C45" s="8" t="s">
        <v>76</v>
      </c>
      <c r="D45" s="8" t="s">
        <v>162</v>
      </c>
      <c r="E45" s="8">
        <v>1.4999999999999993</v>
      </c>
    </row>
    <row r="46" spans="1:5" ht="24.75">
      <c r="A46" s="8" t="s">
        <v>123</v>
      </c>
      <c r="B46" s="8" t="s">
        <v>71</v>
      </c>
      <c r="C46" s="8" t="s">
        <v>76</v>
      </c>
      <c r="D46" s="8" t="s">
        <v>163</v>
      </c>
      <c r="E46" s="8">
        <v>2.6999999999999993</v>
      </c>
    </row>
    <row r="47" spans="1:5" ht="24.75">
      <c r="A47" s="8" t="s">
        <v>123</v>
      </c>
      <c r="B47" s="8" t="s">
        <v>71</v>
      </c>
      <c r="C47" s="8" t="s">
        <v>76</v>
      </c>
      <c r="D47" s="8" t="s">
        <v>164</v>
      </c>
      <c r="E47" s="8">
        <v>2.6999999999999993</v>
      </c>
    </row>
    <row r="48" spans="1:5" ht="24.75">
      <c r="A48" s="8" t="s">
        <v>123</v>
      </c>
      <c r="B48" s="8" t="s">
        <v>71</v>
      </c>
      <c r="C48" s="8" t="s">
        <v>76</v>
      </c>
      <c r="D48" s="8" t="s">
        <v>165</v>
      </c>
      <c r="E48" s="8">
        <v>2.6999999999999993</v>
      </c>
    </row>
    <row r="49" spans="1:5" ht="24.75">
      <c r="A49" s="8" t="s">
        <v>123</v>
      </c>
      <c r="B49" s="8" t="s">
        <v>71</v>
      </c>
      <c r="C49" s="8" t="s">
        <v>76</v>
      </c>
      <c r="D49" s="8" t="s">
        <v>166</v>
      </c>
      <c r="E49" s="8">
        <v>1.4999999999999993</v>
      </c>
    </row>
    <row r="50" spans="1:5" ht="24.75">
      <c r="A50" s="8" t="s">
        <v>123</v>
      </c>
      <c r="B50" s="8" t="s">
        <v>71</v>
      </c>
      <c r="C50" s="8" t="s">
        <v>76</v>
      </c>
      <c r="D50" s="8" t="s">
        <v>167</v>
      </c>
      <c r="E50" s="8">
        <v>2.6999999999999993</v>
      </c>
    </row>
    <row r="51" spans="1:5" ht="24.75">
      <c r="A51" s="8" t="s">
        <v>123</v>
      </c>
      <c r="B51" s="8" t="s">
        <v>71</v>
      </c>
      <c r="C51" s="8" t="s">
        <v>76</v>
      </c>
      <c r="D51" s="8" t="s">
        <v>168</v>
      </c>
      <c r="E51" s="8">
        <v>3.5599999999999992</v>
      </c>
    </row>
    <row r="52" spans="1:5" ht="24.75">
      <c r="A52" s="8" t="s">
        <v>123</v>
      </c>
      <c r="B52" s="8" t="s">
        <v>71</v>
      </c>
      <c r="C52" s="8" t="s">
        <v>76</v>
      </c>
      <c r="D52" s="8" t="s">
        <v>169</v>
      </c>
      <c r="E52" s="8">
        <v>3.5599999999999992</v>
      </c>
    </row>
    <row r="53" spans="1:5" ht="24.75">
      <c r="A53" s="8" t="s">
        <v>123</v>
      </c>
      <c r="B53" s="8" t="s">
        <v>71</v>
      </c>
      <c r="C53" s="8" t="s">
        <v>76</v>
      </c>
      <c r="D53" s="8" t="s">
        <v>170</v>
      </c>
      <c r="E53" s="8">
        <v>3.5599999999999992</v>
      </c>
    </row>
    <row r="54" spans="1:5" ht="24.75">
      <c r="A54" s="8" t="s">
        <v>123</v>
      </c>
      <c r="B54" s="8" t="s">
        <v>71</v>
      </c>
      <c r="C54" s="8" t="s">
        <v>76</v>
      </c>
      <c r="D54" s="8" t="s">
        <v>171</v>
      </c>
      <c r="E54" s="8">
        <v>3.5599999999999992</v>
      </c>
    </row>
    <row r="55" spans="1:5" ht="24.75">
      <c r="A55" s="8" t="s">
        <v>123</v>
      </c>
      <c r="B55" s="8" t="s">
        <v>71</v>
      </c>
      <c r="C55" s="8" t="s">
        <v>76</v>
      </c>
      <c r="D55" s="8" t="s">
        <v>172</v>
      </c>
      <c r="E55" s="8">
        <v>2.7099999999999991</v>
      </c>
    </row>
    <row r="56" spans="1:5" ht="24.75">
      <c r="A56" s="8" t="s">
        <v>123</v>
      </c>
      <c r="B56" s="8" t="s">
        <v>71</v>
      </c>
      <c r="C56" s="8" t="s">
        <v>76</v>
      </c>
      <c r="D56" s="8" t="s">
        <v>173</v>
      </c>
      <c r="E56" s="8">
        <v>2.7099999999999991</v>
      </c>
    </row>
    <row r="57" spans="1:5" ht="24.75">
      <c r="A57" s="8" t="s">
        <v>123</v>
      </c>
      <c r="B57" s="8" t="s">
        <v>71</v>
      </c>
      <c r="C57" s="8" t="s">
        <v>76</v>
      </c>
      <c r="D57" s="8" t="s">
        <v>174</v>
      </c>
      <c r="E57" s="8">
        <v>2.7099999999999991</v>
      </c>
    </row>
    <row r="58" spans="1:5" ht="24.75">
      <c r="A58" s="8" t="s">
        <v>123</v>
      </c>
      <c r="B58" s="8" t="s">
        <v>71</v>
      </c>
      <c r="C58" s="8" t="s">
        <v>76</v>
      </c>
      <c r="D58" s="8" t="s">
        <v>175</v>
      </c>
      <c r="E58" s="8">
        <v>2.7099999999999991</v>
      </c>
    </row>
    <row r="59" spans="1:5" ht="24.75">
      <c r="A59" s="8" t="s">
        <v>123</v>
      </c>
      <c r="B59" s="8" t="s">
        <v>71</v>
      </c>
      <c r="C59" s="8" t="s">
        <v>76</v>
      </c>
      <c r="D59" s="8" t="s">
        <v>176</v>
      </c>
      <c r="E59" s="8">
        <v>2.7099999999999991</v>
      </c>
    </row>
    <row r="60" spans="1:5" ht="24.75">
      <c r="A60" s="8" t="s">
        <v>123</v>
      </c>
      <c r="B60" s="8" t="s">
        <v>71</v>
      </c>
      <c r="C60" s="8" t="s">
        <v>76</v>
      </c>
      <c r="D60" s="8" t="s">
        <v>177</v>
      </c>
      <c r="E60" s="8">
        <v>2.7099999999999991</v>
      </c>
    </row>
    <row r="61" spans="1:5" ht="24.75">
      <c r="A61" s="8" t="s">
        <v>123</v>
      </c>
      <c r="B61" s="8" t="s">
        <v>71</v>
      </c>
      <c r="C61" s="8" t="s">
        <v>76</v>
      </c>
      <c r="D61" s="8" t="s">
        <v>178</v>
      </c>
      <c r="E61" s="8">
        <v>2.7099999999999991</v>
      </c>
    </row>
    <row r="62" spans="1:5" ht="24.75">
      <c r="A62" s="8" t="s">
        <v>123</v>
      </c>
      <c r="B62" s="8" t="s">
        <v>71</v>
      </c>
      <c r="C62" s="8" t="s">
        <v>76</v>
      </c>
      <c r="D62" s="8" t="s">
        <v>179</v>
      </c>
      <c r="E62" s="8">
        <v>2.7099999999999991</v>
      </c>
    </row>
    <row r="63" spans="1:5" ht="24.75">
      <c r="A63" s="8" t="s">
        <v>123</v>
      </c>
      <c r="B63" s="8" t="s">
        <v>71</v>
      </c>
      <c r="C63" s="8" t="s">
        <v>76</v>
      </c>
      <c r="D63" s="8" t="s">
        <v>180</v>
      </c>
      <c r="E63" s="8">
        <v>2.7099999999999991</v>
      </c>
    </row>
    <row r="64" spans="1:5" ht="24.75">
      <c r="A64" s="8" t="s">
        <v>123</v>
      </c>
      <c r="B64" s="8" t="s">
        <v>71</v>
      </c>
      <c r="C64" s="8" t="s">
        <v>76</v>
      </c>
      <c r="D64" s="8" t="s">
        <v>181</v>
      </c>
      <c r="E64" s="8">
        <v>2.7099999999999991</v>
      </c>
    </row>
    <row r="65" spans="1:5" ht="24.75">
      <c r="A65" s="8" t="s">
        <v>123</v>
      </c>
      <c r="B65" s="8" t="s">
        <v>71</v>
      </c>
      <c r="C65" s="8" t="s">
        <v>76</v>
      </c>
      <c r="D65" s="8" t="s">
        <v>182</v>
      </c>
      <c r="E65" s="8">
        <v>2.7099999999999991</v>
      </c>
    </row>
    <row r="66" spans="1:5" ht="24.75">
      <c r="A66" s="8" t="s">
        <v>123</v>
      </c>
      <c r="B66" s="8" t="s">
        <v>71</v>
      </c>
      <c r="C66" s="8" t="s">
        <v>76</v>
      </c>
      <c r="D66" s="8" t="s">
        <v>183</v>
      </c>
      <c r="E66" s="8">
        <v>2.7099999999999991</v>
      </c>
    </row>
    <row r="67" spans="1:5" ht="24.75">
      <c r="A67" s="8" t="s">
        <v>123</v>
      </c>
      <c r="B67" s="8" t="s">
        <v>71</v>
      </c>
      <c r="C67" s="8" t="s">
        <v>76</v>
      </c>
      <c r="D67" s="8" t="s">
        <v>184</v>
      </c>
      <c r="E67" s="8">
        <v>2.7099999999999991</v>
      </c>
    </row>
    <row r="68" spans="1:5" ht="24.75">
      <c r="A68" s="8" t="s">
        <v>123</v>
      </c>
      <c r="B68" s="8" t="s">
        <v>71</v>
      </c>
      <c r="C68" s="8" t="s">
        <v>76</v>
      </c>
      <c r="D68" s="8" t="s">
        <v>185</v>
      </c>
      <c r="E68" s="8">
        <v>2.7099999999999991</v>
      </c>
    </row>
    <row r="69" spans="1:5" ht="24.75">
      <c r="A69" s="8" t="s">
        <v>123</v>
      </c>
      <c r="B69" s="8" t="s">
        <v>71</v>
      </c>
      <c r="C69" s="8" t="s">
        <v>76</v>
      </c>
      <c r="D69" s="8" t="s">
        <v>186</v>
      </c>
      <c r="E69" s="8">
        <v>2.7099999999999991</v>
      </c>
    </row>
    <row r="70" spans="1:5" ht="24.75">
      <c r="A70" s="8" t="s">
        <v>123</v>
      </c>
      <c r="B70" s="8" t="s">
        <v>71</v>
      </c>
      <c r="C70" s="8" t="s">
        <v>76</v>
      </c>
      <c r="D70" s="8" t="s">
        <v>187</v>
      </c>
      <c r="E70" s="8">
        <v>2.7099999999999991</v>
      </c>
    </row>
    <row r="71" spans="1:5" ht="24.75">
      <c r="A71" s="8" t="s">
        <v>123</v>
      </c>
      <c r="B71" s="8" t="s">
        <v>71</v>
      </c>
      <c r="C71" s="8" t="s">
        <v>76</v>
      </c>
      <c r="D71" s="8" t="s">
        <v>188</v>
      </c>
      <c r="E71" s="8">
        <v>2.7099999999999991</v>
      </c>
    </row>
    <row r="72" spans="1:5" ht="24.75">
      <c r="A72" s="8" t="s">
        <v>123</v>
      </c>
      <c r="B72" s="8" t="s">
        <v>71</v>
      </c>
      <c r="C72" s="8" t="s">
        <v>76</v>
      </c>
      <c r="D72" s="8" t="s">
        <v>189</v>
      </c>
      <c r="E72" s="8">
        <v>2.7099999999999991</v>
      </c>
    </row>
    <row r="73" spans="1:5" ht="24.75">
      <c r="A73" s="8" t="s">
        <v>123</v>
      </c>
      <c r="B73" s="8" t="s">
        <v>71</v>
      </c>
      <c r="C73" s="8" t="s">
        <v>76</v>
      </c>
      <c r="D73" s="8" t="s">
        <v>190</v>
      </c>
      <c r="E73" s="8">
        <v>2.7099999999999991</v>
      </c>
    </row>
    <row r="74" spans="1:5" ht="24.75">
      <c r="A74" s="8" t="s">
        <v>123</v>
      </c>
      <c r="B74" s="8" t="s">
        <v>71</v>
      </c>
      <c r="C74" s="8" t="s">
        <v>76</v>
      </c>
      <c r="D74" s="8" t="s">
        <v>191</v>
      </c>
      <c r="E74" s="8">
        <v>2.7099999999999991</v>
      </c>
    </row>
    <row r="75" spans="1:5" ht="24.75">
      <c r="A75" s="8" t="s">
        <v>123</v>
      </c>
      <c r="B75" s="8" t="s">
        <v>71</v>
      </c>
      <c r="C75" s="8" t="s">
        <v>76</v>
      </c>
      <c r="D75" s="8" t="s">
        <v>192</v>
      </c>
      <c r="E75" s="8">
        <v>1.4999999999999993</v>
      </c>
    </row>
    <row r="76" spans="1:5" ht="24.75">
      <c r="A76" s="8" t="s">
        <v>123</v>
      </c>
      <c r="B76" s="8" t="s">
        <v>71</v>
      </c>
      <c r="C76" s="8" t="s">
        <v>76</v>
      </c>
      <c r="D76" s="8" t="s">
        <v>193</v>
      </c>
      <c r="E76" s="8">
        <v>1.4999999999999993</v>
      </c>
    </row>
    <row r="77" spans="1:5" ht="24.75">
      <c r="A77" s="8" t="s">
        <v>123</v>
      </c>
      <c r="B77" s="8" t="s">
        <v>71</v>
      </c>
      <c r="C77" s="8" t="s">
        <v>76</v>
      </c>
      <c r="D77" s="8" t="s">
        <v>194</v>
      </c>
      <c r="E77" s="8">
        <v>1.4999999999999993</v>
      </c>
    </row>
    <row r="78" spans="1:5" ht="24.75">
      <c r="A78" s="8" t="s">
        <v>123</v>
      </c>
      <c r="B78" s="8" t="s">
        <v>71</v>
      </c>
      <c r="C78" s="8" t="s">
        <v>76</v>
      </c>
      <c r="D78" s="8" t="s">
        <v>195</v>
      </c>
      <c r="E78" s="8">
        <v>1.4999999999999993</v>
      </c>
    </row>
    <row r="79" spans="1:5" ht="24.75">
      <c r="A79" s="8" t="s">
        <v>123</v>
      </c>
      <c r="B79" s="8" t="s">
        <v>71</v>
      </c>
      <c r="C79" s="8" t="s">
        <v>76</v>
      </c>
      <c r="D79" s="8" t="s">
        <v>196</v>
      </c>
      <c r="E79" s="8">
        <v>1.4999999999999993</v>
      </c>
    </row>
    <row r="80" spans="1:5" ht="24.75">
      <c r="A80" s="8" t="s">
        <v>123</v>
      </c>
      <c r="B80" s="8" t="s">
        <v>71</v>
      </c>
      <c r="C80" s="8" t="s">
        <v>76</v>
      </c>
      <c r="D80" s="8" t="s">
        <v>197</v>
      </c>
      <c r="E80" s="8">
        <v>1.4999999999999993</v>
      </c>
    </row>
    <row r="81" spans="1:5" ht="24.75">
      <c r="A81" s="8" t="s">
        <v>123</v>
      </c>
      <c r="B81" s="8" t="s">
        <v>71</v>
      </c>
      <c r="C81" s="8" t="s">
        <v>76</v>
      </c>
      <c r="D81" s="8" t="s">
        <v>198</v>
      </c>
      <c r="E81" s="8">
        <v>1.4999999999999993</v>
      </c>
    </row>
    <row r="82" spans="1:5" ht="24.75">
      <c r="A82" s="8" t="s">
        <v>123</v>
      </c>
      <c r="B82" s="8" t="s">
        <v>71</v>
      </c>
      <c r="C82" s="8" t="s">
        <v>76</v>
      </c>
      <c r="D82" s="8" t="s">
        <v>199</v>
      </c>
      <c r="E82" s="8">
        <v>1.4999999999999993</v>
      </c>
    </row>
    <row r="83" spans="1:5" ht="24.75">
      <c r="A83" s="8" t="s">
        <v>123</v>
      </c>
      <c r="B83" s="8" t="s">
        <v>71</v>
      </c>
      <c r="C83" s="8" t="s">
        <v>76</v>
      </c>
      <c r="D83" s="8" t="s">
        <v>200</v>
      </c>
      <c r="E83" s="8">
        <v>1.4999999999999993</v>
      </c>
    </row>
    <row r="84" spans="1:5" ht="24.75">
      <c r="A84" s="8" t="s">
        <v>123</v>
      </c>
      <c r="B84" s="8" t="s">
        <v>71</v>
      </c>
      <c r="C84" s="8" t="s">
        <v>76</v>
      </c>
      <c r="D84" s="8" t="s">
        <v>201</v>
      </c>
      <c r="E84" s="8">
        <v>1.4999999999999993</v>
      </c>
    </row>
    <row r="85" spans="1:5" ht="24.75">
      <c r="A85" s="8" t="s">
        <v>123</v>
      </c>
      <c r="B85" s="8" t="s">
        <v>71</v>
      </c>
      <c r="C85" s="8" t="s">
        <v>76</v>
      </c>
      <c r="D85" s="8" t="s">
        <v>202</v>
      </c>
      <c r="E85" s="8">
        <v>1.4999999999999993</v>
      </c>
    </row>
    <row r="86" spans="1:5" ht="24.75">
      <c r="A86" s="8" t="s">
        <v>123</v>
      </c>
      <c r="B86" s="8" t="s">
        <v>71</v>
      </c>
      <c r="C86" s="8" t="s">
        <v>76</v>
      </c>
      <c r="D86" s="8" t="s">
        <v>203</v>
      </c>
      <c r="E86" s="8">
        <v>1.4999999999999993</v>
      </c>
    </row>
    <row r="87" spans="1:5" ht="24.75">
      <c r="A87" s="8" t="s">
        <v>123</v>
      </c>
      <c r="B87" s="8" t="s">
        <v>71</v>
      </c>
      <c r="C87" s="8" t="s">
        <v>76</v>
      </c>
      <c r="D87" s="8" t="s">
        <v>204</v>
      </c>
      <c r="E87" s="8">
        <v>1.4999999999999993</v>
      </c>
    </row>
    <row r="88" spans="1:5" ht="24.75">
      <c r="A88" s="8" t="s">
        <v>123</v>
      </c>
      <c r="B88" s="8" t="s">
        <v>71</v>
      </c>
      <c r="C88" s="8" t="s">
        <v>76</v>
      </c>
      <c r="D88" s="8" t="s">
        <v>205</v>
      </c>
      <c r="E88" s="8">
        <v>1.4999999999999993</v>
      </c>
    </row>
    <row r="89" spans="1:5" ht="24.75">
      <c r="A89" s="8" t="s">
        <v>123</v>
      </c>
      <c r="B89" s="8" t="s">
        <v>71</v>
      </c>
      <c r="C89" s="8" t="s">
        <v>76</v>
      </c>
      <c r="D89" s="8" t="s">
        <v>206</v>
      </c>
      <c r="E89" s="8">
        <v>1.4999999999999993</v>
      </c>
    </row>
    <row r="90" spans="1:5" ht="24.75">
      <c r="A90" s="8" t="s">
        <v>123</v>
      </c>
      <c r="B90" s="8" t="s">
        <v>71</v>
      </c>
      <c r="C90" s="8" t="s">
        <v>76</v>
      </c>
      <c r="D90" s="8" t="s">
        <v>207</v>
      </c>
      <c r="E90" s="8">
        <v>1.4999999999999993</v>
      </c>
    </row>
    <row r="91" spans="1:5" ht="24.75">
      <c r="A91" s="8" t="s">
        <v>123</v>
      </c>
      <c r="B91" s="8" t="s">
        <v>71</v>
      </c>
      <c r="C91" s="8" t="s">
        <v>76</v>
      </c>
      <c r="D91" s="8" t="s">
        <v>208</v>
      </c>
      <c r="E91" s="8">
        <v>2.3499999999999992</v>
      </c>
    </row>
    <row r="92" spans="1:5" ht="24.75">
      <c r="A92" s="8" t="s">
        <v>123</v>
      </c>
      <c r="B92" s="8" t="s">
        <v>71</v>
      </c>
      <c r="C92" s="8" t="s">
        <v>76</v>
      </c>
      <c r="D92" s="8" t="s">
        <v>209</v>
      </c>
      <c r="E92" s="8">
        <v>2.3499999999999992</v>
      </c>
    </row>
    <row r="93" spans="1:5" ht="24.75">
      <c r="A93" s="8" t="s">
        <v>123</v>
      </c>
      <c r="B93" s="8" t="s">
        <v>71</v>
      </c>
      <c r="C93" s="8" t="s">
        <v>76</v>
      </c>
      <c r="D93" s="8" t="s">
        <v>210</v>
      </c>
      <c r="E93" s="8">
        <v>2.449999928474428</v>
      </c>
    </row>
    <row r="94" spans="1:5" ht="24.75">
      <c r="A94" s="8" t="s">
        <v>123</v>
      </c>
      <c r="B94" s="8" t="s">
        <v>71</v>
      </c>
      <c r="C94" s="8" t="s">
        <v>76</v>
      </c>
      <c r="D94" s="8" t="s">
        <v>211</v>
      </c>
      <c r="E94" s="8">
        <v>2.3499999999999992</v>
      </c>
    </row>
    <row r="95" spans="1:5" ht="24.75">
      <c r="A95" s="8" t="s">
        <v>123</v>
      </c>
      <c r="B95" s="8" t="s">
        <v>71</v>
      </c>
      <c r="C95" s="8" t="s">
        <v>76</v>
      </c>
      <c r="D95" s="8" t="s">
        <v>212</v>
      </c>
      <c r="E95" s="8">
        <v>2.3499999999999992</v>
      </c>
    </row>
    <row r="96" spans="1:5" ht="24.75">
      <c r="A96" s="8" t="s">
        <v>123</v>
      </c>
      <c r="B96" s="8" t="s">
        <v>71</v>
      </c>
      <c r="C96" s="8" t="s">
        <v>76</v>
      </c>
      <c r="D96" s="8" t="s">
        <v>213</v>
      </c>
      <c r="E96" s="8">
        <v>2.449999928474428</v>
      </c>
    </row>
    <row r="97" spans="1:5" ht="24.75">
      <c r="A97" s="8" t="s">
        <v>123</v>
      </c>
      <c r="B97" s="8" t="s">
        <v>71</v>
      </c>
      <c r="C97" s="8" t="s">
        <v>76</v>
      </c>
      <c r="D97" s="8" t="s">
        <v>214</v>
      </c>
      <c r="E97" s="8">
        <v>2.449999928474428</v>
      </c>
    </row>
    <row r="98" spans="1:5" ht="24.75">
      <c r="A98" s="8" t="s">
        <v>123</v>
      </c>
      <c r="B98" s="8" t="s">
        <v>71</v>
      </c>
      <c r="C98" s="8" t="s">
        <v>76</v>
      </c>
      <c r="D98" s="8" t="s">
        <v>215</v>
      </c>
      <c r="E98" s="8">
        <v>2.449999928474428</v>
      </c>
    </row>
    <row r="99" spans="1:5" ht="24.75">
      <c r="A99" s="8" t="s">
        <v>123</v>
      </c>
      <c r="B99" s="8" t="s">
        <v>71</v>
      </c>
      <c r="C99" s="8" t="s">
        <v>76</v>
      </c>
      <c r="D99" s="8" t="s">
        <v>216</v>
      </c>
      <c r="E99" s="8">
        <v>2.3499999999999992</v>
      </c>
    </row>
    <row r="100" spans="1:5" ht="24.75">
      <c r="A100" s="8" t="s">
        <v>123</v>
      </c>
      <c r="B100" s="8" t="s">
        <v>71</v>
      </c>
      <c r="C100" s="8" t="s">
        <v>76</v>
      </c>
      <c r="D100" s="8" t="s">
        <v>217</v>
      </c>
      <c r="E100" s="8">
        <v>2.3499999999999992</v>
      </c>
    </row>
    <row r="101" spans="1:5" ht="24.75">
      <c r="A101" s="8" t="s">
        <v>123</v>
      </c>
      <c r="B101" s="8" t="s">
        <v>71</v>
      </c>
      <c r="C101" s="8" t="s">
        <v>76</v>
      </c>
      <c r="D101" s="8" t="s">
        <v>218</v>
      </c>
      <c r="E101" s="8">
        <v>2.7099999999999991</v>
      </c>
    </row>
    <row r="102" spans="1:5" ht="24.75">
      <c r="A102" s="8" t="s">
        <v>123</v>
      </c>
      <c r="B102" s="8" t="s">
        <v>71</v>
      </c>
      <c r="C102" s="8" t="s">
        <v>76</v>
      </c>
      <c r="D102" s="8" t="s">
        <v>219</v>
      </c>
      <c r="E102" s="8">
        <v>2.7099999999999991</v>
      </c>
    </row>
    <row r="103" spans="1:5" ht="24.75">
      <c r="A103" s="8" t="s">
        <v>123</v>
      </c>
      <c r="B103" s="8" t="s">
        <v>71</v>
      </c>
      <c r="C103" s="8" t="s">
        <v>76</v>
      </c>
      <c r="D103" s="8" t="s">
        <v>220</v>
      </c>
      <c r="E103" s="8">
        <v>2.7099999999999991</v>
      </c>
    </row>
    <row r="104" spans="1:5" ht="24.75">
      <c r="A104" s="8" t="s">
        <v>123</v>
      </c>
      <c r="B104" s="8" t="s">
        <v>71</v>
      </c>
      <c r="C104" s="8" t="s">
        <v>76</v>
      </c>
      <c r="D104" s="8" t="s">
        <v>221</v>
      </c>
      <c r="E104" s="8">
        <v>2.7099999999999991</v>
      </c>
    </row>
    <row r="105" spans="1:5" ht="24.75">
      <c r="A105" s="8" t="s">
        <v>123</v>
      </c>
      <c r="B105" s="8" t="s">
        <v>71</v>
      </c>
      <c r="C105" s="8" t="s">
        <v>76</v>
      </c>
      <c r="D105" s="8" t="s">
        <v>222</v>
      </c>
      <c r="E105" s="8">
        <v>1.4999999999999993</v>
      </c>
    </row>
    <row r="106" spans="1:5" ht="24.75">
      <c r="A106" s="8" t="s">
        <v>123</v>
      </c>
      <c r="B106" s="8" t="s">
        <v>71</v>
      </c>
      <c r="C106" s="8" t="s">
        <v>76</v>
      </c>
      <c r="D106" s="8" t="s">
        <v>223</v>
      </c>
      <c r="E106" s="8">
        <v>1.4999999999999993</v>
      </c>
    </row>
    <row r="107" spans="1:5" ht="24.75">
      <c r="A107" s="8" t="s">
        <v>123</v>
      </c>
      <c r="B107" s="8" t="s">
        <v>71</v>
      </c>
      <c r="C107" s="8" t="s">
        <v>76</v>
      </c>
      <c r="D107" s="8" t="s">
        <v>224</v>
      </c>
      <c r="E107" s="8">
        <v>1.4999999999999993</v>
      </c>
    </row>
    <row r="108" spans="1:5" ht="24.75">
      <c r="A108" s="8" t="s">
        <v>123</v>
      </c>
      <c r="B108" s="8" t="s">
        <v>71</v>
      </c>
      <c r="C108" s="8" t="s">
        <v>76</v>
      </c>
      <c r="D108" s="8" t="s">
        <v>225</v>
      </c>
      <c r="E108" s="8">
        <v>1.4999999999999993</v>
      </c>
    </row>
    <row r="109" spans="1:5" ht="24.75">
      <c r="A109" s="8" t="s">
        <v>123</v>
      </c>
      <c r="B109" s="8" t="s">
        <v>71</v>
      </c>
      <c r="C109" s="8" t="s">
        <v>76</v>
      </c>
      <c r="D109" s="8" t="s">
        <v>226</v>
      </c>
      <c r="E109" s="8">
        <v>2.7099999999999991</v>
      </c>
    </row>
    <row r="110" spans="1:5" ht="24.75">
      <c r="A110" s="8" t="s">
        <v>123</v>
      </c>
      <c r="B110" s="8" t="s">
        <v>71</v>
      </c>
      <c r="C110" s="8" t="s">
        <v>76</v>
      </c>
      <c r="D110" s="8" t="s">
        <v>227</v>
      </c>
      <c r="E110" s="8">
        <v>2.7099999999999991</v>
      </c>
    </row>
    <row r="111" spans="1:5" ht="24.75">
      <c r="A111" s="8" t="s">
        <v>123</v>
      </c>
      <c r="B111" s="8" t="s">
        <v>71</v>
      </c>
      <c r="C111" s="8" t="s">
        <v>76</v>
      </c>
      <c r="D111" s="8" t="s">
        <v>228</v>
      </c>
      <c r="E111" s="8">
        <v>2.7099999999999991</v>
      </c>
    </row>
    <row r="112" spans="1:5" ht="24.75">
      <c r="A112" s="8" t="s">
        <v>123</v>
      </c>
      <c r="B112" s="8" t="s">
        <v>71</v>
      </c>
      <c r="C112" s="8" t="s">
        <v>76</v>
      </c>
      <c r="D112" s="8" t="s">
        <v>229</v>
      </c>
      <c r="E112" s="8">
        <v>2.7099999999999991</v>
      </c>
    </row>
    <row r="113" spans="1:5" ht="24.75">
      <c r="A113" s="8" t="s">
        <v>123</v>
      </c>
      <c r="B113" s="8" t="s">
        <v>71</v>
      </c>
      <c r="C113" s="8" t="s">
        <v>76</v>
      </c>
      <c r="D113" s="8" t="s">
        <v>230</v>
      </c>
      <c r="E113" s="8">
        <v>1.4999999999999993</v>
      </c>
    </row>
    <row r="114" spans="1:5" ht="24.75">
      <c r="A114" s="8" t="s">
        <v>123</v>
      </c>
      <c r="B114" s="8" t="s">
        <v>71</v>
      </c>
      <c r="C114" s="8" t="s">
        <v>76</v>
      </c>
      <c r="D114" s="8" t="s">
        <v>231</v>
      </c>
      <c r="E114" s="8">
        <v>1.5029999999999997</v>
      </c>
    </row>
    <row r="115" spans="1:5" ht="24.75">
      <c r="A115" s="8" t="s">
        <v>123</v>
      </c>
      <c r="B115" s="8" t="s">
        <v>71</v>
      </c>
      <c r="C115" s="8" t="s">
        <v>76</v>
      </c>
      <c r="D115" s="8" t="s">
        <v>232</v>
      </c>
      <c r="E115" s="8">
        <v>1.4999999999999993</v>
      </c>
    </row>
    <row r="116" spans="1:5" ht="24.75">
      <c r="A116" s="8" t="s">
        <v>123</v>
      </c>
      <c r="B116" s="8" t="s">
        <v>71</v>
      </c>
      <c r="C116" s="8" t="s">
        <v>76</v>
      </c>
      <c r="D116" s="8" t="s">
        <v>233</v>
      </c>
      <c r="E116" s="8">
        <v>1.4999999999999993</v>
      </c>
    </row>
    <row r="117" spans="1:5" ht="24.75">
      <c r="A117" s="8" t="s">
        <v>123</v>
      </c>
      <c r="B117" s="8" t="s">
        <v>71</v>
      </c>
      <c r="C117" s="8" t="s">
        <v>76</v>
      </c>
      <c r="D117" s="8" t="s">
        <v>234</v>
      </c>
      <c r="E117" s="8">
        <v>1.4999999999999993</v>
      </c>
    </row>
    <row r="118" spans="1:5" ht="24.75">
      <c r="A118" s="8" t="s">
        <v>123</v>
      </c>
      <c r="B118" s="8" t="s">
        <v>71</v>
      </c>
      <c r="C118" s="8" t="s">
        <v>76</v>
      </c>
      <c r="D118" s="8" t="s">
        <v>235</v>
      </c>
      <c r="E118" s="8">
        <v>1.4999999999999993</v>
      </c>
    </row>
    <row r="119" spans="1:5" ht="24.75">
      <c r="A119" s="8" t="s">
        <v>123</v>
      </c>
      <c r="B119" s="8" t="s">
        <v>71</v>
      </c>
      <c r="C119" s="8" t="s">
        <v>76</v>
      </c>
      <c r="D119" s="8" t="s">
        <v>236</v>
      </c>
      <c r="E119" s="8">
        <v>1.4999999999999993</v>
      </c>
    </row>
    <row r="120" spans="1:5" ht="24.75">
      <c r="A120" s="8" t="s">
        <v>123</v>
      </c>
      <c r="B120" s="8" t="s">
        <v>71</v>
      </c>
      <c r="C120" s="8" t="s">
        <v>76</v>
      </c>
      <c r="D120" s="8" t="s">
        <v>237</v>
      </c>
      <c r="E120" s="8">
        <v>2.3499999999999992</v>
      </c>
    </row>
    <row r="121" spans="1:5" ht="24.75">
      <c r="A121" s="8" t="s">
        <v>123</v>
      </c>
      <c r="B121" s="8" t="s">
        <v>71</v>
      </c>
      <c r="C121" s="8" t="s">
        <v>76</v>
      </c>
      <c r="D121" s="8" t="s">
        <v>238</v>
      </c>
      <c r="E121" s="8">
        <v>1.4999999999999993</v>
      </c>
    </row>
    <row r="122" spans="1:5" ht="24.75">
      <c r="A122" s="8" t="s">
        <v>123</v>
      </c>
      <c r="B122" s="8" t="s">
        <v>71</v>
      </c>
      <c r="C122" s="8" t="s">
        <v>76</v>
      </c>
      <c r="D122" s="8" t="s">
        <v>239</v>
      </c>
      <c r="E122" s="8">
        <v>1.4999999999999993</v>
      </c>
    </row>
    <row r="123" spans="1:5" ht="24.75">
      <c r="A123" s="8" t="s">
        <v>123</v>
      </c>
      <c r="B123" s="8" t="s">
        <v>71</v>
      </c>
      <c r="C123" s="8" t="s">
        <v>76</v>
      </c>
      <c r="D123" s="8" t="s">
        <v>240</v>
      </c>
      <c r="E123" s="8">
        <v>1.4999999999999993</v>
      </c>
    </row>
    <row r="124" spans="1:5" ht="24.75">
      <c r="A124" s="8" t="s">
        <v>123</v>
      </c>
      <c r="B124" s="8" t="s">
        <v>71</v>
      </c>
      <c r="C124" s="8" t="s">
        <v>76</v>
      </c>
      <c r="D124" s="8" t="s">
        <v>241</v>
      </c>
      <c r="E124" s="8">
        <v>1.4999999999999993</v>
      </c>
    </row>
    <row r="125" spans="1:5" ht="24.75">
      <c r="A125" s="8" t="s">
        <v>123</v>
      </c>
      <c r="B125" s="8" t="s">
        <v>71</v>
      </c>
      <c r="C125" s="8" t="s">
        <v>76</v>
      </c>
      <c r="D125" s="8" t="s">
        <v>242</v>
      </c>
      <c r="E125" s="8">
        <v>1.4999999999999993</v>
      </c>
    </row>
    <row r="126" spans="1:5" ht="24.75">
      <c r="A126" s="8" t="s">
        <v>123</v>
      </c>
      <c r="B126" s="8" t="s">
        <v>71</v>
      </c>
      <c r="C126" s="8" t="s">
        <v>76</v>
      </c>
      <c r="D126" s="8" t="s">
        <v>243</v>
      </c>
      <c r="E126" s="8">
        <v>1.4999999999999993</v>
      </c>
    </row>
    <row r="127" spans="1:5" ht="24.75">
      <c r="A127" s="8" t="s">
        <v>123</v>
      </c>
      <c r="B127" s="8" t="s">
        <v>71</v>
      </c>
      <c r="C127" s="8" t="s">
        <v>76</v>
      </c>
      <c r="D127" s="8" t="s">
        <v>244</v>
      </c>
      <c r="E127" s="8">
        <v>1.4999999999999993</v>
      </c>
    </row>
    <row r="128" spans="1:5" ht="24.75">
      <c r="A128" s="8" t="s">
        <v>123</v>
      </c>
      <c r="B128" s="8" t="s">
        <v>71</v>
      </c>
      <c r="C128" s="8" t="s">
        <v>76</v>
      </c>
      <c r="D128" s="8" t="s">
        <v>245</v>
      </c>
      <c r="E128" s="8">
        <v>1.4999999999999993</v>
      </c>
    </row>
    <row r="129" spans="1:5" ht="24.75">
      <c r="A129" s="8" t="s">
        <v>123</v>
      </c>
      <c r="B129" s="8" t="s">
        <v>71</v>
      </c>
      <c r="C129" s="8" t="s">
        <v>76</v>
      </c>
      <c r="D129" s="8" t="s">
        <v>246</v>
      </c>
      <c r="E129" s="8">
        <v>1.4999999999999993</v>
      </c>
    </row>
    <row r="130" spans="1:5" ht="24.75">
      <c r="A130" s="8" t="s">
        <v>123</v>
      </c>
      <c r="B130" s="8" t="s">
        <v>71</v>
      </c>
      <c r="C130" s="8" t="s">
        <v>76</v>
      </c>
      <c r="D130" s="8" t="s">
        <v>247</v>
      </c>
      <c r="E130" s="8">
        <v>1.4999999999999993</v>
      </c>
    </row>
    <row r="131" spans="1:5" ht="24.75">
      <c r="A131" s="8" t="s">
        <v>123</v>
      </c>
      <c r="B131" s="8" t="s">
        <v>71</v>
      </c>
      <c r="C131" s="8" t="s">
        <v>76</v>
      </c>
      <c r="D131" s="8" t="s">
        <v>248</v>
      </c>
      <c r="E131" s="8">
        <v>1.4999999999999993</v>
      </c>
    </row>
    <row r="132" spans="1:5" ht="24.75">
      <c r="A132" s="8" t="s">
        <v>123</v>
      </c>
      <c r="B132" s="8" t="s">
        <v>71</v>
      </c>
      <c r="C132" s="8" t="s">
        <v>76</v>
      </c>
      <c r="D132" s="8" t="s">
        <v>249</v>
      </c>
      <c r="E132" s="8">
        <v>1.4999999999999993</v>
      </c>
    </row>
    <row r="133" spans="1:5" ht="24.75">
      <c r="A133" s="8" t="s">
        <v>123</v>
      </c>
      <c r="B133" s="8" t="s">
        <v>71</v>
      </c>
      <c r="C133" s="8" t="s">
        <v>76</v>
      </c>
      <c r="D133" s="8" t="s">
        <v>250</v>
      </c>
      <c r="E133" s="8">
        <v>1.4999999999999993</v>
      </c>
    </row>
    <row r="134" spans="1:5" ht="24.75">
      <c r="A134" s="8" t="s">
        <v>123</v>
      </c>
      <c r="B134" s="8" t="s">
        <v>71</v>
      </c>
      <c r="C134" s="8" t="s">
        <v>76</v>
      </c>
      <c r="D134" s="8" t="s">
        <v>251</v>
      </c>
      <c r="E134" s="8">
        <v>1.4999999999999993</v>
      </c>
    </row>
    <row r="135" spans="1:5" ht="24.75">
      <c r="A135" s="8" t="s">
        <v>123</v>
      </c>
      <c r="B135" s="8" t="s">
        <v>71</v>
      </c>
      <c r="C135" s="8" t="s">
        <v>76</v>
      </c>
      <c r="D135" s="8" t="s">
        <v>252</v>
      </c>
      <c r="E135" s="8">
        <v>1.4999999999999993</v>
      </c>
    </row>
    <row r="136" spans="1:5" ht="24.75">
      <c r="A136" s="8" t="s">
        <v>123</v>
      </c>
      <c r="B136" s="8" t="s">
        <v>71</v>
      </c>
      <c r="C136" s="8" t="s">
        <v>76</v>
      </c>
      <c r="D136" s="8" t="s">
        <v>253</v>
      </c>
      <c r="E136" s="8">
        <v>1.4999999999999993</v>
      </c>
    </row>
    <row r="137" spans="1:5" ht="24.75">
      <c r="A137" s="8" t="s">
        <v>123</v>
      </c>
      <c r="B137" s="8" t="s">
        <v>71</v>
      </c>
      <c r="C137" s="8" t="s">
        <v>76</v>
      </c>
      <c r="D137" s="8" t="s">
        <v>254</v>
      </c>
      <c r="E137" s="8">
        <v>1.4999999999999993</v>
      </c>
    </row>
    <row r="138" spans="1:5" ht="24.75">
      <c r="A138" s="8" t="s">
        <v>123</v>
      </c>
      <c r="B138" s="8" t="s">
        <v>71</v>
      </c>
      <c r="C138" s="8" t="s">
        <v>76</v>
      </c>
      <c r="D138" s="8" t="s">
        <v>255</v>
      </c>
      <c r="E138" s="8">
        <v>1.4999999999999993</v>
      </c>
    </row>
    <row r="139" spans="1:5" ht="24.75">
      <c r="A139" s="8" t="s">
        <v>123</v>
      </c>
      <c r="B139" s="8" t="s">
        <v>71</v>
      </c>
      <c r="C139" s="8" t="s">
        <v>76</v>
      </c>
      <c r="D139" s="8" t="s">
        <v>256</v>
      </c>
      <c r="E139" s="8">
        <v>1.4999999999999993</v>
      </c>
    </row>
    <row r="140" spans="1:5" ht="24.75">
      <c r="A140" s="8" t="s">
        <v>123</v>
      </c>
      <c r="B140" s="8" t="s">
        <v>71</v>
      </c>
      <c r="C140" s="8" t="s">
        <v>76</v>
      </c>
      <c r="D140" s="8" t="s">
        <v>257</v>
      </c>
      <c r="E140" s="8">
        <v>1.4999999999999993</v>
      </c>
    </row>
    <row r="141" spans="1:5" ht="24.75">
      <c r="A141" s="8" t="s">
        <v>123</v>
      </c>
      <c r="B141" s="8" t="s">
        <v>71</v>
      </c>
      <c r="C141" s="8" t="s">
        <v>76</v>
      </c>
      <c r="D141" s="8" t="s">
        <v>258</v>
      </c>
      <c r="E141" s="8">
        <v>1.4999999999999993</v>
      </c>
    </row>
    <row r="142" spans="1:5" ht="24.75">
      <c r="A142" s="8" t="s">
        <v>123</v>
      </c>
      <c r="B142" s="8" t="s">
        <v>71</v>
      </c>
      <c r="C142" s="8" t="s">
        <v>76</v>
      </c>
      <c r="D142" s="8" t="s">
        <v>259</v>
      </c>
      <c r="E142" s="8">
        <v>1.4999999999999993</v>
      </c>
    </row>
    <row r="143" spans="1:5" ht="24.75">
      <c r="A143" s="8" t="s">
        <v>123</v>
      </c>
      <c r="B143" s="8" t="s">
        <v>71</v>
      </c>
      <c r="C143" s="8" t="s">
        <v>76</v>
      </c>
      <c r="D143" s="8" t="s">
        <v>260</v>
      </c>
      <c r="E143" s="8">
        <v>1.4999999999999993</v>
      </c>
    </row>
    <row r="144" spans="1:5" ht="24.75">
      <c r="A144" s="8" t="s">
        <v>123</v>
      </c>
      <c r="B144" s="8" t="s">
        <v>71</v>
      </c>
      <c r="C144" s="8" t="s">
        <v>76</v>
      </c>
      <c r="D144" s="8" t="s">
        <v>261</v>
      </c>
      <c r="E144" s="8">
        <v>1.4999999999999993</v>
      </c>
    </row>
    <row r="145" spans="1:5" ht="24.75">
      <c r="A145" s="8" t="s">
        <v>123</v>
      </c>
      <c r="B145" s="8" t="s">
        <v>71</v>
      </c>
      <c r="C145" s="8" t="s">
        <v>76</v>
      </c>
      <c r="D145" s="8" t="s">
        <v>262</v>
      </c>
      <c r="E145" s="8">
        <v>1.4999999999999993</v>
      </c>
    </row>
    <row r="146" spans="1:5" ht="24.75">
      <c r="A146" s="8" t="s">
        <v>123</v>
      </c>
      <c r="B146" s="8" t="s">
        <v>71</v>
      </c>
      <c r="C146" s="8" t="s">
        <v>76</v>
      </c>
      <c r="D146" s="8" t="s">
        <v>263</v>
      </c>
      <c r="E146" s="8">
        <v>1.4999999999999993</v>
      </c>
    </row>
    <row r="147" spans="1:5" ht="24.75">
      <c r="A147" s="8" t="s">
        <v>123</v>
      </c>
      <c r="B147" s="8" t="s">
        <v>71</v>
      </c>
      <c r="C147" s="8" t="s">
        <v>76</v>
      </c>
      <c r="D147" s="8" t="s">
        <v>264</v>
      </c>
      <c r="E147" s="8">
        <v>1.4999999999999993</v>
      </c>
    </row>
    <row r="148" spans="1:5" ht="24.75">
      <c r="A148" s="8" t="s">
        <v>123</v>
      </c>
      <c r="B148" s="8" t="s">
        <v>71</v>
      </c>
      <c r="C148" s="8" t="s">
        <v>76</v>
      </c>
      <c r="D148" s="8" t="s">
        <v>265</v>
      </c>
      <c r="E148" s="8">
        <v>1.4999999999999993</v>
      </c>
    </row>
    <row r="149" spans="1:5" ht="24.75">
      <c r="A149" s="8" t="s">
        <v>123</v>
      </c>
      <c r="B149" s="8" t="s">
        <v>71</v>
      </c>
      <c r="C149" s="8" t="s">
        <v>76</v>
      </c>
      <c r="D149" s="8" t="s">
        <v>266</v>
      </c>
      <c r="E149" s="8">
        <v>1.4999999999999993</v>
      </c>
    </row>
    <row r="150" spans="1:5" ht="24.75">
      <c r="A150" s="8" t="s">
        <v>123</v>
      </c>
      <c r="B150" s="8" t="s">
        <v>71</v>
      </c>
      <c r="C150" s="8" t="s">
        <v>76</v>
      </c>
      <c r="D150" s="8" t="s">
        <v>267</v>
      </c>
      <c r="E150" s="8">
        <v>1.4999999999999993</v>
      </c>
    </row>
    <row r="151" spans="1:5" ht="24.75">
      <c r="A151" s="8" t="s">
        <v>123</v>
      </c>
      <c r="B151" s="8" t="s">
        <v>71</v>
      </c>
      <c r="C151" s="8" t="s">
        <v>76</v>
      </c>
      <c r="D151" s="8" t="s">
        <v>268</v>
      </c>
      <c r="E151" s="8">
        <v>1.4999999999999993</v>
      </c>
    </row>
    <row r="152" spans="1:5" ht="24.75">
      <c r="A152" s="8" t="s">
        <v>123</v>
      </c>
      <c r="B152" s="8" t="s">
        <v>71</v>
      </c>
      <c r="C152" s="8" t="s">
        <v>76</v>
      </c>
      <c r="D152" s="8" t="s">
        <v>269</v>
      </c>
      <c r="E152" s="8">
        <v>1.4999999999999993</v>
      </c>
    </row>
    <row r="153" spans="1:5" ht="24.75">
      <c r="A153" s="8" t="s">
        <v>123</v>
      </c>
      <c r="B153" s="8" t="s">
        <v>71</v>
      </c>
      <c r="C153" s="8" t="s">
        <v>76</v>
      </c>
      <c r="D153" s="8" t="s">
        <v>270</v>
      </c>
      <c r="E153" s="8">
        <v>1.4999999999999993</v>
      </c>
    </row>
    <row r="154" spans="1:5" ht="24.75">
      <c r="A154" s="8" t="s">
        <v>123</v>
      </c>
      <c r="B154" s="8" t="s">
        <v>71</v>
      </c>
      <c r="C154" s="8" t="s">
        <v>76</v>
      </c>
      <c r="D154" s="8" t="s">
        <v>271</v>
      </c>
      <c r="E154" s="8">
        <v>1.4999999999999993</v>
      </c>
    </row>
    <row r="155" spans="1:5" ht="24.75">
      <c r="A155" s="8" t="s">
        <v>123</v>
      </c>
      <c r="B155" s="8" t="s">
        <v>71</v>
      </c>
      <c r="C155" s="8" t="s">
        <v>76</v>
      </c>
      <c r="D155" s="8" t="s">
        <v>272</v>
      </c>
      <c r="E155" s="8">
        <v>1.4999999999999993</v>
      </c>
    </row>
    <row r="156" spans="1:5" ht="24.75">
      <c r="A156" s="8" t="s">
        <v>123</v>
      </c>
      <c r="B156" s="8" t="s">
        <v>71</v>
      </c>
      <c r="C156" s="8" t="s">
        <v>76</v>
      </c>
      <c r="D156" s="8" t="s">
        <v>273</v>
      </c>
      <c r="E156" s="8">
        <v>1.4999999999999993</v>
      </c>
    </row>
    <row r="157" spans="1:5" ht="24.75">
      <c r="A157" s="8" t="s">
        <v>123</v>
      </c>
      <c r="B157" s="8" t="s">
        <v>71</v>
      </c>
      <c r="C157" s="8" t="s">
        <v>76</v>
      </c>
      <c r="D157" s="8" t="s">
        <v>274</v>
      </c>
      <c r="E157" s="8">
        <v>1.4999999999999993</v>
      </c>
    </row>
    <row r="158" spans="1:5" ht="24.75">
      <c r="A158" s="8" t="s">
        <v>123</v>
      </c>
      <c r="B158" s="8" t="s">
        <v>71</v>
      </c>
      <c r="C158" s="8" t="s">
        <v>76</v>
      </c>
      <c r="D158" s="8" t="s">
        <v>275</v>
      </c>
      <c r="E158" s="8">
        <v>1.4999999999999993</v>
      </c>
    </row>
    <row r="159" spans="1:5" ht="24.75">
      <c r="A159" s="8" t="s">
        <v>123</v>
      </c>
      <c r="B159" s="8" t="s">
        <v>71</v>
      </c>
      <c r="C159" s="8" t="s">
        <v>76</v>
      </c>
      <c r="D159" s="8" t="s">
        <v>276</v>
      </c>
      <c r="E159" s="8">
        <v>1.4999999999999993</v>
      </c>
    </row>
    <row r="160" spans="1:5" ht="24.75">
      <c r="A160" s="8" t="s">
        <v>123</v>
      </c>
      <c r="B160" s="8" t="s">
        <v>71</v>
      </c>
      <c r="C160" s="8" t="s">
        <v>76</v>
      </c>
      <c r="D160" s="8" t="s">
        <v>277</v>
      </c>
      <c r="E160" s="8">
        <v>2.7099999999999991</v>
      </c>
    </row>
    <row r="161" spans="1:5" ht="24.75">
      <c r="A161" s="8" t="s">
        <v>123</v>
      </c>
      <c r="B161" s="8" t="s">
        <v>71</v>
      </c>
      <c r="C161" s="8" t="s">
        <v>76</v>
      </c>
      <c r="D161" s="8" t="s">
        <v>278</v>
      </c>
      <c r="E161" s="8">
        <v>2.7099999999999991</v>
      </c>
    </row>
    <row r="162" spans="1:5" ht="24.75">
      <c r="A162" s="8" t="s">
        <v>123</v>
      </c>
      <c r="B162" s="8" t="s">
        <v>71</v>
      </c>
      <c r="C162" s="8" t="s">
        <v>76</v>
      </c>
      <c r="D162" s="8" t="s">
        <v>279</v>
      </c>
      <c r="E162" s="8">
        <v>2.7099999999999991</v>
      </c>
    </row>
    <row r="163" spans="1:5" ht="24.75">
      <c r="A163" s="8" t="s">
        <v>123</v>
      </c>
      <c r="B163" s="8" t="s">
        <v>71</v>
      </c>
      <c r="C163" s="8" t="s">
        <v>76</v>
      </c>
      <c r="D163" s="8" t="s">
        <v>280</v>
      </c>
      <c r="E163" s="8">
        <v>2.7099999999999991</v>
      </c>
    </row>
    <row r="164" spans="1:5" ht="24.75">
      <c r="A164" s="8" t="s">
        <v>123</v>
      </c>
      <c r="B164" s="8" t="s">
        <v>71</v>
      </c>
      <c r="C164" s="8" t="s">
        <v>76</v>
      </c>
      <c r="D164" s="8" t="s">
        <v>281</v>
      </c>
      <c r="E164" s="8">
        <v>2.7099999999999991</v>
      </c>
    </row>
    <row r="165" spans="1:5" ht="24.75">
      <c r="A165" s="8" t="s">
        <v>123</v>
      </c>
      <c r="B165" s="8" t="s">
        <v>71</v>
      </c>
      <c r="C165" s="8" t="s">
        <v>76</v>
      </c>
      <c r="D165" s="8" t="s">
        <v>282</v>
      </c>
      <c r="E165" s="8">
        <v>2.7099999999999991</v>
      </c>
    </row>
    <row r="166" spans="1:5" ht="24.75">
      <c r="A166" s="8" t="s">
        <v>123</v>
      </c>
      <c r="B166" s="8" t="s">
        <v>71</v>
      </c>
      <c r="C166" s="8" t="s">
        <v>76</v>
      </c>
      <c r="D166" s="8" t="s">
        <v>283</v>
      </c>
      <c r="E166" s="8">
        <v>2.7099999999999991</v>
      </c>
    </row>
    <row r="167" spans="1:5" ht="24.75">
      <c r="A167" s="8" t="s">
        <v>123</v>
      </c>
      <c r="B167" s="8" t="s">
        <v>71</v>
      </c>
      <c r="C167" s="8" t="s">
        <v>76</v>
      </c>
      <c r="D167" s="8" t="s">
        <v>284</v>
      </c>
      <c r="E167" s="8">
        <v>2.7099999999999991</v>
      </c>
    </row>
    <row r="168" spans="1:5" ht="24.75">
      <c r="A168" s="8" t="s">
        <v>123</v>
      </c>
      <c r="B168" s="8" t="s">
        <v>71</v>
      </c>
      <c r="C168" s="8" t="s">
        <v>76</v>
      </c>
      <c r="D168" s="8" t="s">
        <v>285</v>
      </c>
      <c r="E168" s="8">
        <v>2.7099999999999991</v>
      </c>
    </row>
    <row r="169" spans="1:5" ht="24.75">
      <c r="A169" s="8" t="s">
        <v>123</v>
      </c>
      <c r="B169" s="8" t="s">
        <v>71</v>
      </c>
      <c r="C169" s="8" t="s">
        <v>76</v>
      </c>
      <c r="D169" s="8" t="s">
        <v>286</v>
      </c>
      <c r="E169" s="8">
        <v>2.7099999999999991</v>
      </c>
    </row>
    <row r="170" spans="1:5" ht="24.75">
      <c r="A170" s="8" t="s">
        <v>123</v>
      </c>
      <c r="B170" s="8" t="s">
        <v>71</v>
      </c>
      <c r="C170" s="8" t="s">
        <v>76</v>
      </c>
      <c r="D170" s="8" t="s">
        <v>287</v>
      </c>
      <c r="E170" s="8">
        <v>2.7099999999999991</v>
      </c>
    </row>
    <row r="171" spans="1:5" ht="24.75">
      <c r="A171" s="8" t="s">
        <v>123</v>
      </c>
      <c r="B171" s="8" t="s">
        <v>71</v>
      </c>
      <c r="C171" s="8" t="s">
        <v>76</v>
      </c>
      <c r="D171" s="8" t="s">
        <v>288</v>
      </c>
      <c r="E171" s="8">
        <v>2.7099999999999991</v>
      </c>
    </row>
    <row r="172" spans="1:5" ht="24.75">
      <c r="A172" s="8" t="s">
        <v>123</v>
      </c>
      <c r="B172" s="8" t="s">
        <v>71</v>
      </c>
      <c r="C172" s="8" t="s">
        <v>76</v>
      </c>
      <c r="D172" s="8" t="s">
        <v>289</v>
      </c>
      <c r="E172" s="8">
        <v>2.7099999999999991</v>
      </c>
    </row>
    <row r="173" spans="1:5" ht="24.75">
      <c r="A173" s="8" t="s">
        <v>123</v>
      </c>
      <c r="B173" s="8" t="s">
        <v>71</v>
      </c>
      <c r="C173" s="8" t="s">
        <v>76</v>
      </c>
      <c r="D173" s="8" t="s">
        <v>290</v>
      </c>
      <c r="E173" s="8">
        <v>2.7099999999999991</v>
      </c>
    </row>
    <row r="174" spans="1:5" ht="24.75">
      <c r="A174" s="8" t="s">
        <v>123</v>
      </c>
      <c r="B174" s="8" t="s">
        <v>71</v>
      </c>
      <c r="C174" s="8" t="s">
        <v>76</v>
      </c>
      <c r="D174" s="8" t="s">
        <v>291</v>
      </c>
      <c r="E174" s="8">
        <v>2.7099999999999991</v>
      </c>
    </row>
    <row r="175" spans="1:5" ht="24.75">
      <c r="A175" s="8" t="s">
        <v>123</v>
      </c>
      <c r="B175" s="8" t="s">
        <v>71</v>
      </c>
      <c r="C175" s="8" t="s">
        <v>76</v>
      </c>
      <c r="D175" s="8" t="s">
        <v>292</v>
      </c>
      <c r="E175" s="8">
        <v>2.7099999999999991</v>
      </c>
    </row>
    <row r="176" spans="1:5" ht="24.75">
      <c r="A176" s="8" t="s">
        <v>123</v>
      </c>
      <c r="B176" s="8" t="s">
        <v>71</v>
      </c>
      <c r="C176" s="8" t="s">
        <v>76</v>
      </c>
      <c r="D176" s="8" t="s">
        <v>293</v>
      </c>
      <c r="E176" s="8">
        <v>2.7099999999999991</v>
      </c>
    </row>
    <row r="177" spans="1:5" ht="24.75">
      <c r="A177" s="8" t="s">
        <v>123</v>
      </c>
      <c r="B177" s="8" t="s">
        <v>71</v>
      </c>
      <c r="C177" s="8" t="s">
        <v>76</v>
      </c>
      <c r="D177" s="8" t="s">
        <v>294</v>
      </c>
      <c r="E177" s="8">
        <v>2.7099999999999991</v>
      </c>
    </row>
    <row r="178" spans="1:5" ht="24.75">
      <c r="A178" s="8" t="s">
        <v>123</v>
      </c>
      <c r="B178" s="8" t="s">
        <v>71</v>
      </c>
      <c r="C178" s="8" t="s">
        <v>76</v>
      </c>
      <c r="D178" s="8" t="s">
        <v>295</v>
      </c>
      <c r="E178" s="8">
        <v>2.7099999999999991</v>
      </c>
    </row>
    <row r="179" spans="1:5" ht="24.75">
      <c r="A179" s="8" t="s">
        <v>123</v>
      </c>
      <c r="B179" s="8" t="s">
        <v>71</v>
      </c>
      <c r="C179" s="8" t="s">
        <v>76</v>
      </c>
      <c r="D179" s="8" t="s">
        <v>296</v>
      </c>
      <c r="E179" s="8">
        <v>2.7099999999999991</v>
      </c>
    </row>
    <row r="180" spans="1:5" ht="24.75">
      <c r="A180" s="8" t="s">
        <v>123</v>
      </c>
      <c r="B180" s="8" t="s">
        <v>71</v>
      </c>
      <c r="C180" s="8" t="s">
        <v>76</v>
      </c>
      <c r="D180" s="8" t="s">
        <v>297</v>
      </c>
      <c r="E180" s="8">
        <v>2.7099999999999991</v>
      </c>
    </row>
    <row r="181" spans="1:5" ht="24.75">
      <c r="A181" s="8" t="s">
        <v>123</v>
      </c>
      <c r="B181" s="8" t="s">
        <v>71</v>
      </c>
      <c r="C181" s="8" t="s">
        <v>76</v>
      </c>
      <c r="D181" s="8" t="s">
        <v>298</v>
      </c>
      <c r="E181" s="8">
        <v>2.7099999999999991</v>
      </c>
    </row>
    <row r="182" spans="1:5" ht="24.75">
      <c r="A182" s="8" t="s">
        <v>123</v>
      </c>
      <c r="B182" s="8" t="s">
        <v>71</v>
      </c>
      <c r="C182" s="8" t="s">
        <v>76</v>
      </c>
      <c r="D182" s="8" t="s">
        <v>299</v>
      </c>
      <c r="E182" s="8">
        <v>2.7099999999999991</v>
      </c>
    </row>
    <row r="183" spans="1:5" ht="24.75">
      <c r="A183" s="8" t="s">
        <v>123</v>
      </c>
      <c r="B183" s="8" t="s">
        <v>71</v>
      </c>
      <c r="C183" s="8" t="s">
        <v>76</v>
      </c>
      <c r="D183" s="8" t="s">
        <v>300</v>
      </c>
      <c r="E183" s="8">
        <v>2.7099999999999991</v>
      </c>
    </row>
    <row r="184" spans="1:5" ht="24.75">
      <c r="A184" s="8" t="s">
        <v>123</v>
      </c>
      <c r="B184" s="8" t="s">
        <v>71</v>
      </c>
      <c r="C184" s="8" t="s">
        <v>76</v>
      </c>
      <c r="D184" s="8" t="s">
        <v>301</v>
      </c>
      <c r="E184" s="8">
        <v>2.7099999999999991</v>
      </c>
    </row>
    <row r="185" spans="1:5" ht="24.75">
      <c r="A185" s="8" t="s">
        <v>123</v>
      </c>
      <c r="B185" s="8" t="s">
        <v>71</v>
      </c>
      <c r="C185" s="8" t="s">
        <v>76</v>
      </c>
      <c r="D185" s="8" t="s">
        <v>302</v>
      </c>
      <c r="E185" s="8">
        <v>2.7099999999999991</v>
      </c>
    </row>
    <row r="186" spans="1:5" ht="24.75">
      <c r="A186" s="8" t="s">
        <v>123</v>
      </c>
      <c r="B186" s="8" t="s">
        <v>71</v>
      </c>
      <c r="C186" s="8" t="s">
        <v>76</v>
      </c>
      <c r="D186" s="8" t="s">
        <v>303</v>
      </c>
      <c r="E186" s="8">
        <v>2.7099999999999991</v>
      </c>
    </row>
    <row r="187" spans="1:5" ht="24.75">
      <c r="A187" s="8" t="s">
        <v>123</v>
      </c>
      <c r="B187" s="8" t="s">
        <v>71</v>
      </c>
      <c r="C187" s="8" t="s">
        <v>76</v>
      </c>
      <c r="D187" s="8" t="s">
        <v>304</v>
      </c>
      <c r="E187" s="8">
        <v>2.7099999999999991</v>
      </c>
    </row>
    <row r="188" spans="1:5" ht="24.75">
      <c r="A188" s="8" t="s">
        <v>123</v>
      </c>
      <c r="B188" s="8" t="s">
        <v>71</v>
      </c>
      <c r="C188" s="8" t="s">
        <v>76</v>
      </c>
      <c r="D188" s="8" t="s">
        <v>305</v>
      </c>
      <c r="E188" s="8">
        <v>1.4999999999999993</v>
      </c>
    </row>
    <row r="189" spans="1:5" ht="24.75">
      <c r="A189" s="8" t="s">
        <v>123</v>
      </c>
      <c r="B189" s="8" t="s">
        <v>71</v>
      </c>
      <c r="C189" s="8" t="s">
        <v>76</v>
      </c>
      <c r="D189" s="8" t="s">
        <v>306</v>
      </c>
      <c r="E189" s="8">
        <v>1.4999999999999993</v>
      </c>
    </row>
    <row r="190" spans="1:5" ht="24.75">
      <c r="A190" s="8" t="s">
        <v>123</v>
      </c>
      <c r="B190" s="8" t="s">
        <v>71</v>
      </c>
      <c r="C190" s="8" t="s">
        <v>76</v>
      </c>
      <c r="D190" s="8" t="s">
        <v>307</v>
      </c>
      <c r="E190" s="8">
        <v>1.4999999999999993</v>
      </c>
    </row>
    <row r="191" spans="1:5" ht="24.75">
      <c r="A191" s="8" t="s">
        <v>123</v>
      </c>
      <c r="B191" s="8" t="s">
        <v>71</v>
      </c>
      <c r="C191" s="8" t="s">
        <v>76</v>
      </c>
      <c r="D191" s="8" t="s">
        <v>308</v>
      </c>
      <c r="E191" s="8">
        <v>1.4999999999999993</v>
      </c>
    </row>
    <row r="192" spans="1:5" ht="24.75">
      <c r="A192" s="8" t="s">
        <v>123</v>
      </c>
      <c r="B192" s="8" t="s">
        <v>71</v>
      </c>
      <c r="C192" s="8" t="s">
        <v>76</v>
      </c>
      <c r="D192" s="8" t="s">
        <v>309</v>
      </c>
      <c r="E192" s="8">
        <v>1.4999999999999993</v>
      </c>
    </row>
    <row r="193" spans="1:5" ht="24.75">
      <c r="A193" s="8" t="s">
        <v>123</v>
      </c>
      <c r="B193" s="8" t="s">
        <v>71</v>
      </c>
      <c r="C193" s="8" t="s">
        <v>76</v>
      </c>
      <c r="D193" s="8" t="s">
        <v>310</v>
      </c>
      <c r="E193" s="8">
        <v>1.4999999999999993</v>
      </c>
    </row>
    <row r="194" spans="1:5" ht="24.75">
      <c r="A194" s="8" t="s">
        <v>123</v>
      </c>
      <c r="B194" s="8" t="s">
        <v>71</v>
      </c>
      <c r="C194" s="8" t="s">
        <v>76</v>
      </c>
      <c r="D194" s="8" t="s">
        <v>311</v>
      </c>
      <c r="E194" s="8">
        <v>1.4999999999999993</v>
      </c>
    </row>
    <row r="195" spans="1:5" ht="24.75">
      <c r="A195" s="8" t="s">
        <v>123</v>
      </c>
      <c r="B195" s="8" t="s">
        <v>71</v>
      </c>
      <c r="C195" s="8" t="s">
        <v>76</v>
      </c>
      <c r="D195" s="8" t="s">
        <v>312</v>
      </c>
      <c r="E195" s="8">
        <v>1.4999999999999993</v>
      </c>
    </row>
    <row r="196" spans="1:5" ht="24.75">
      <c r="A196" s="8" t="s">
        <v>123</v>
      </c>
      <c r="B196" s="8" t="s">
        <v>71</v>
      </c>
      <c r="C196" s="8" t="s">
        <v>76</v>
      </c>
      <c r="D196" s="8" t="s">
        <v>313</v>
      </c>
      <c r="E196" s="8">
        <v>1.4999999999999993</v>
      </c>
    </row>
    <row r="197" spans="1:5" ht="24.75">
      <c r="A197" s="8" t="s">
        <v>123</v>
      </c>
      <c r="B197" s="8" t="s">
        <v>71</v>
      </c>
      <c r="C197" s="8" t="s">
        <v>76</v>
      </c>
      <c r="D197" s="8" t="s">
        <v>314</v>
      </c>
      <c r="E197" s="8">
        <v>1.4999999999999993</v>
      </c>
    </row>
    <row r="198" spans="1:5" ht="24.75">
      <c r="A198" s="8" t="s">
        <v>123</v>
      </c>
      <c r="B198" s="8" t="s">
        <v>71</v>
      </c>
      <c r="C198" s="8" t="s">
        <v>76</v>
      </c>
      <c r="D198" s="8" t="s">
        <v>315</v>
      </c>
      <c r="E198" s="8">
        <v>1.4999999999999993</v>
      </c>
    </row>
    <row r="199" spans="1:5" ht="24.75">
      <c r="A199" s="8" t="s">
        <v>123</v>
      </c>
      <c r="B199" s="8" t="s">
        <v>71</v>
      </c>
      <c r="C199" s="8" t="s">
        <v>76</v>
      </c>
      <c r="D199" s="8" t="s">
        <v>316</v>
      </c>
      <c r="E199" s="8">
        <v>1.4999999999999993</v>
      </c>
    </row>
    <row r="200" spans="1:5" ht="24.75">
      <c r="A200" s="8" t="s">
        <v>123</v>
      </c>
      <c r="B200" s="8" t="s">
        <v>71</v>
      </c>
      <c r="C200" s="8" t="s">
        <v>76</v>
      </c>
      <c r="D200" s="8" t="s">
        <v>317</v>
      </c>
      <c r="E200" s="8">
        <v>1.4999999999999993</v>
      </c>
    </row>
    <row r="201" spans="1:5" ht="24.75">
      <c r="A201" s="8" t="s">
        <v>123</v>
      </c>
      <c r="B201" s="8" t="s">
        <v>71</v>
      </c>
      <c r="C201" s="8" t="s">
        <v>76</v>
      </c>
      <c r="D201" s="8" t="s">
        <v>318</v>
      </c>
      <c r="E201" s="8">
        <v>1.4999999999999993</v>
      </c>
    </row>
    <row r="202" spans="1:5" ht="24.75">
      <c r="A202" s="8" t="s">
        <v>123</v>
      </c>
      <c r="B202" s="8" t="s">
        <v>71</v>
      </c>
      <c r="C202" s="8" t="s">
        <v>76</v>
      </c>
      <c r="D202" s="8" t="s">
        <v>319</v>
      </c>
      <c r="E202" s="8">
        <v>1.4999999999999993</v>
      </c>
    </row>
    <row r="203" spans="1:5" ht="24.75">
      <c r="A203" s="8" t="s">
        <v>123</v>
      </c>
      <c r="B203" s="8" t="s">
        <v>71</v>
      </c>
      <c r="C203" s="8" t="s">
        <v>76</v>
      </c>
      <c r="D203" s="8" t="s">
        <v>320</v>
      </c>
      <c r="E203" s="8">
        <v>1.4999999999999993</v>
      </c>
    </row>
    <row r="204" spans="1:5" ht="24.75">
      <c r="A204" s="8" t="s">
        <v>123</v>
      </c>
      <c r="B204" s="8" t="s">
        <v>71</v>
      </c>
      <c r="C204" s="8" t="s">
        <v>76</v>
      </c>
      <c r="D204" s="8" t="s">
        <v>321</v>
      </c>
      <c r="E204" s="8">
        <v>1.4999999999999993</v>
      </c>
    </row>
    <row r="205" spans="1:5" ht="24.75">
      <c r="A205" s="8" t="s">
        <v>123</v>
      </c>
      <c r="B205" s="8" t="s">
        <v>71</v>
      </c>
      <c r="C205" s="8" t="s">
        <v>76</v>
      </c>
      <c r="D205" s="8" t="s">
        <v>322</v>
      </c>
      <c r="E205" s="8">
        <v>1.4999999999999993</v>
      </c>
    </row>
    <row r="206" spans="1:5" ht="24.75">
      <c r="A206" s="8" t="s">
        <v>123</v>
      </c>
      <c r="B206" s="8" t="s">
        <v>71</v>
      </c>
      <c r="C206" s="8" t="s">
        <v>76</v>
      </c>
      <c r="D206" s="8" t="s">
        <v>323</v>
      </c>
      <c r="E206" s="8">
        <v>1.4999999999999993</v>
      </c>
    </row>
    <row r="207" spans="1:5" ht="24.75">
      <c r="A207" s="8" t="s">
        <v>123</v>
      </c>
      <c r="B207" s="8" t="s">
        <v>71</v>
      </c>
      <c r="C207" s="8" t="s">
        <v>76</v>
      </c>
      <c r="D207" s="8" t="s">
        <v>324</v>
      </c>
      <c r="E207" s="8">
        <v>1.4999999999999993</v>
      </c>
    </row>
    <row r="208" spans="1:5" ht="24.75">
      <c r="A208" s="8" t="s">
        <v>123</v>
      </c>
      <c r="B208" s="8" t="s">
        <v>71</v>
      </c>
      <c r="C208" s="8" t="s">
        <v>76</v>
      </c>
      <c r="D208" s="8" t="s">
        <v>325</v>
      </c>
      <c r="E208" s="8">
        <v>1.4999999999999993</v>
      </c>
    </row>
    <row r="209" spans="1:5" ht="24.75">
      <c r="A209" s="8" t="s">
        <v>123</v>
      </c>
      <c r="B209" s="8" t="s">
        <v>71</v>
      </c>
      <c r="C209" s="8" t="s">
        <v>76</v>
      </c>
      <c r="D209" s="8" t="s">
        <v>326</v>
      </c>
      <c r="E209" s="8">
        <v>1.4999999999999993</v>
      </c>
    </row>
    <row r="210" spans="1:5" ht="24.75">
      <c r="A210" s="8" t="s">
        <v>123</v>
      </c>
      <c r="B210" s="8" t="s">
        <v>71</v>
      </c>
      <c r="C210" s="8" t="s">
        <v>76</v>
      </c>
      <c r="D210" s="8" t="s">
        <v>327</v>
      </c>
      <c r="E210" s="8">
        <v>1.4999999999999993</v>
      </c>
    </row>
    <row r="211" spans="1:5" ht="24.75">
      <c r="A211" s="8" t="s">
        <v>123</v>
      </c>
      <c r="B211" s="8" t="s">
        <v>71</v>
      </c>
      <c r="C211" s="8" t="s">
        <v>76</v>
      </c>
      <c r="D211" s="8" t="s">
        <v>328</v>
      </c>
      <c r="E211" s="8">
        <v>1.4999999999999993</v>
      </c>
    </row>
    <row r="212" spans="1:5" ht="24.75">
      <c r="A212" s="8" t="s">
        <v>123</v>
      </c>
      <c r="B212" s="8" t="s">
        <v>71</v>
      </c>
      <c r="C212" s="8" t="s">
        <v>76</v>
      </c>
      <c r="D212" s="8" t="s">
        <v>329</v>
      </c>
      <c r="E212" s="8">
        <v>1.4999999999999993</v>
      </c>
    </row>
    <row r="213" spans="1:5" ht="24.75">
      <c r="A213" s="8" t="s">
        <v>123</v>
      </c>
      <c r="B213" s="8" t="s">
        <v>71</v>
      </c>
      <c r="C213" s="8" t="s">
        <v>76</v>
      </c>
      <c r="D213" s="8" t="s">
        <v>330</v>
      </c>
      <c r="E213" s="8">
        <v>1.4999999999999993</v>
      </c>
    </row>
    <row r="214" spans="1:5" ht="24.75">
      <c r="A214" s="8" t="s">
        <v>123</v>
      </c>
      <c r="B214" s="8" t="s">
        <v>71</v>
      </c>
      <c r="C214" s="8" t="s">
        <v>76</v>
      </c>
      <c r="D214" s="8" t="s">
        <v>331</v>
      </c>
      <c r="E214" s="8">
        <v>1.4999999999999993</v>
      </c>
    </row>
    <row r="215" spans="1:5" ht="24.75">
      <c r="A215" s="8" t="s">
        <v>123</v>
      </c>
      <c r="B215" s="8" t="s">
        <v>71</v>
      </c>
      <c r="C215" s="8" t="s">
        <v>76</v>
      </c>
      <c r="D215" s="8" t="s">
        <v>332</v>
      </c>
      <c r="E215" s="8">
        <v>1.4999999999999993</v>
      </c>
    </row>
    <row r="216" spans="1:5" ht="24.75">
      <c r="A216" s="8" t="s">
        <v>123</v>
      </c>
      <c r="B216" s="8" t="s">
        <v>71</v>
      </c>
      <c r="C216" s="8" t="s">
        <v>76</v>
      </c>
      <c r="D216" s="8" t="s">
        <v>333</v>
      </c>
      <c r="E216" s="8">
        <v>2.7099999999999991</v>
      </c>
    </row>
    <row r="217" spans="1:5" ht="24.75">
      <c r="A217" s="8" t="s">
        <v>123</v>
      </c>
      <c r="B217" s="8" t="s">
        <v>71</v>
      </c>
      <c r="C217" s="8" t="s">
        <v>76</v>
      </c>
      <c r="D217" s="8" t="s">
        <v>334</v>
      </c>
      <c r="E217" s="8">
        <v>2.7099999999999991</v>
      </c>
    </row>
    <row r="218" spans="1:5" ht="24.75">
      <c r="A218" s="8" t="s">
        <v>123</v>
      </c>
      <c r="B218" s="8" t="s">
        <v>71</v>
      </c>
      <c r="C218" s="8" t="s">
        <v>76</v>
      </c>
      <c r="D218" s="8" t="s">
        <v>335</v>
      </c>
      <c r="E218" s="8">
        <v>2.7099999999999991</v>
      </c>
    </row>
    <row r="219" spans="1:5" ht="24.75">
      <c r="A219" s="8" t="s">
        <v>123</v>
      </c>
      <c r="B219" s="8" t="s">
        <v>71</v>
      </c>
      <c r="C219" s="8" t="s">
        <v>76</v>
      </c>
      <c r="D219" s="8" t="s">
        <v>336</v>
      </c>
      <c r="E219" s="8">
        <v>2.7099999999999991</v>
      </c>
    </row>
    <row r="220" spans="1:5" ht="24.75">
      <c r="A220" s="8" t="s">
        <v>123</v>
      </c>
      <c r="B220" s="8" t="s">
        <v>71</v>
      </c>
      <c r="C220" s="8" t="s">
        <v>76</v>
      </c>
      <c r="D220" s="8" t="s">
        <v>337</v>
      </c>
      <c r="E220" s="8">
        <v>2.7099999999999991</v>
      </c>
    </row>
    <row r="221" spans="1:5" ht="24.75">
      <c r="A221" s="8" t="s">
        <v>123</v>
      </c>
      <c r="B221" s="8" t="s">
        <v>71</v>
      </c>
      <c r="C221" s="8" t="s">
        <v>76</v>
      </c>
      <c r="D221" s="8" t="s">
        <v>338</v>
      </c>
      <c r="E221" s="8">
        <v>2.7099999999999991</v>
      </c>
    </row>
    <row r="222" spans="1:5" ht="24.75">
      <c r="A222" s="8" t="s">
        <v>123</v>
      </c>
      <c r="B222" s="8" t="s">
        <v>71</v>
      </c>
      <c r="C222" s="8" t="s">
        <v>76</v>
      </c>
      <c r="D222" s="8" t="s">
        <v>339</v>
      </c>
      <c r="E222" s="8">
        <v>2.25</v>
      </c>
    </row>
    <row r="223" spans="1:5" ht="24.75">
      <c r="A223" s="8" t="s">
        <v>123</v>
      </c>
      <c r="B223" s="8" t="s">
        <v>71</v>
      </c>
      <c r="C223" s="8" t="s">
        <v>76</v>
      </c>
      <c r="D223" s="8" t="s">
        <v>340</v>
      </c>
      <c r="E223" s="8">
        <v>2.25</v>
      </c>
    </row>
    <row r="224" spans="1:5" ht="24.75">
      <c r="A224" s="8" t="s">
        <v>123</v>
      </c>
      <c r="B224" s="8" t="s">
        <v>71</v>
      </c>
      <c r="C224" s="8" t="s">
        <v>76</v>
      </c>
      <c r="D224" s="8" t="s">
        <v>341</v>
      </c>
      <c r="E224" s="8">
        <v>0.9</v>
      </c>
    </row>
    <row r="225" spans="1:5" ht="24.75">
      <c r="A225" s="8" t="s">
        <v>123</v>
      </c>
      <c r="B225" s="8" t="s">
        <v>71</v>
      </c>
      <c r="C225" s="8" t="s">
        <v>76</v>
      </c>
      <c r="D225" s="8" t="s">
        <v>342</v>
      </c>
      <c r="E225" s="8">
        <v>1.8</v>
      </c>
    </row>
    <row r="226" spans="1:5" ht="24.75">
      <c r="A226" s="8" t="s">
        <v>123</v>
      </c>
      <c r="B226" s="8" t="s">
        <v>71</v>
      </c>
      <c r="C226" s="8" t="s">
        <v>76</v>
      </c>
      <c r="D226" s="8" t="s">
        <v>343</v>
      </c>
      <c r="E226" s="8">
        <v>1.8</v>
      </c>
    </row>
    <row r="227" spans="1:5" ht="24.75">
      <c r="A227" s="8" t="s">
        <v>123</v>
      </c>
      <c r="B227" s="8" t="s">
        <v>71</v>
      </c>
      <c r="C227" s="8" t="s">
        <v>76</v>
      </c>
      <c r="D227" s="8" t="s">
        <v>344</v>
      </c>
      <c r="E227" s="8">
        <v>0.9</v>
      </c>
    </row>
    <row r="228" spans="1:5" ht="24.75">
      <c r="A228" s="8" t="s">
        <v>123</v>
      </c>
      <c r="B228" s="8" t="s">
        <v>71</v>
      </c>
      <c r="C228" s="8" t="s">
        <v>76</v>
      </c>
      <c r="D228" s="8" t="s">
        <v>345</v>
      </c>
      <c r="E228" s="8">
        <v>0.9</v>
      </c>
    </row>
    <row r="229" spans="1:5" ht="24.75">
      <c r="A229" s="8" t="s">
        <v>123</v>
      </c>
      <c r="B229" s="8" t="s">
        <v>71</v>
      </c>
      <c r="C229" s="8" t="s">
        <v>76</v>
      </c>
      <c r="D229" s="8" t="s">
        <v>346</v>
      </c>
      <c r="E229" s="8">
        <v>0.9</v>
      </c>
    </row>
    <row r="230" spans="1:5" ht="24.75">
      <c r="A230" s="8" t="s">
        <v>123</v>
      </c>
      <c r="B230" s="8" t="s">
        <v>71</v>
      </c>
      <c r="C230" s="8" t="s">
        <v>76</v>
      </c>
      <c r="D230" s="8" t="s">
        <v>347</v>
      </c>
      <c r="E230" s="8">
        <v>0.9</v>
      </c>
    </row>
    <row r="231" spans="1:5" ht="24.75">
      <c r="A231" s="8" t="s">
        <v>123</v>
      </c>
      <c r="B231" s="8" t="s">
        <v>71</v>
      </c>
      <c r="C231" s="8" t="s">
        <v>76</v>
      </c>
      <c r="D231" s="8" t="s">
        <v>348</v>
      </c>
      <c r="E231" s="8">
        <v>0.9</v>
      </c>
    </row>
    <row r="232" spans="1:5" ht="24.75">
      <c r="A232" s="8" t="s">
        <v>123</v>
      </c>
      <c r="B232" s="8" t="s">
        <v>71</v>
      </c>
      <c r="C232" s="8" t="s">
        <v>76</v>
      </c>
      <c r="D232" s="8" t="s">
        <v>349</v>
      </c>
      <c r="E232" s="8">
        <v>0.9</v>
      </c>
    </row>
    <row r="233" spans="1:5" ht="24.75">
      <c r="A233" s="8" t="s">
        <v>123</v>
      </c>
      <c r="B233" s="8" t="s">
        <v>71</v>
      </c>
      <c r="C233" s="8" t="s">
        <v>76</v>
      </c>
      <c r="D233" s="8" t="s">
        <v>350</v>
      </c>
      <c r="E233" s="8">
        <v>1.8</v>
      </c>
    </row>
    <row r="234" spans="1:5" ht="24.75">
      <c r="A234" s="8" t="s">
        <v>123</v>
      </c>
      <c r="B234" s="8" t="s">
        <v>71</v>
      </c>
      <c r="C234" s="8" t="s">
        <v>76</v>
      </c>
      <c r="D234" s="8" t="s">
        <v>351</v>
      </c>
      <c r="E234" s="8">
        <v>0.9</v>
      </c>
    </row>
    <row r="235" spans="1:5" ht="24.75">
      <c r="A235" s="8" t="s">
        <v>123</v>
      </c>
      <c r="B235" s="8" t="s">
        <v>71</v>
      </c>
      <c r="C235" s="8" t="s">
        <v>76</v>
      </c>
      <c r="D235" s="8" t="s">
        <v>352</v>
      </c>
      <c r="E235" s="8">
        <v>0.9</v>
      </c>
    </row>
    <row r="236" spans="1:5" ht="24.75">
      <c r="A236" s="8" t="s">
        <v>123</v>
      </c>
      <c r="B236" s="8" t="s">
        <v>71</v>
      </c>
      <c r="C236" s="8" t="s">
        <v>76</v>
      </c>
      <c r="D236" s="8" t="s">
        <v>353</v>
      </c>
      <c r="E236" s="8">
        <v>0.9</v>
      </c>
    </row>
    <row r="237" spans="1:5" ht="24.75">
      <c r="A237" s="8" t="s">
        <v>123</v>
      </c>
      <c r="B237" s="8" t="s">
        <v>71</v>
      </c>
      <c r="C237" s="8" t="s">
        <v>76</v>
      </c>
      <c r="D237" s="8" t="s">
        <v>354</v>
      </c>
      <c r="E237" s="8">
        <v>0.9</v>
      </c>
    </row>
    <row r="238" spans="1:5" ht="24.75">
      <c r="A238" s="8" t="s">
        <v>123</v>
      </c>
      <c r="B238" s="8" t="s">
        <v>71</v>
      </c>
      <c r="C238" s="8" t="s">
        <v>76</v>
      </c>
      <c r="D238" s="8" t="s">
        <v>355</v>
      </c>
      <c r="E238" s="8">
        <v>0.9</v>
      </c>
    </row>
    <row r="239" spans="1:5" ht="24.75">
      <c r="A239" s="8" t="s">
        <v>123</v>
      </c>
      <c r="B239" s="8" t="s">
        <v>71</v>
      </c>
      <c r="C239" s="8" t="s">
        <v>76</v>
      </c>
      <c r="D239" s="8" t="s">
        <v>356</v>
      </c>
      <c r="E239" s="8">
        <v>0.9</v>
      </c>
    </row>
    <row r="240" spans="1:5" ht="24.75">
      <c r="A240" s="8" t="s">
        <v>123</v>
      </c>
      <c r="B240" s="8" t="s">
        <v>71</v>
      </c>
      <c r="C240" s="8" t="s">
        <v>76</v>
      </c>
      <c r="D240" s="8" t="s">
        <v>357</v>
      </c>
      <c r="E240" s="8">
        <v>0.9</v>
      </c>
    </row>
    <row r="241" spans="1:5" ht="24.75">
      <c r="A241" s="8" t="s">
        <v>123</v>
      </c>
      <c r="B241" s="8" t="s">
        <v>71</v>
      </c>
      <c r="C241" s="8" t="s">
        <v>76</v>
      </c>
      <c r="D241" s="8" t="s">
        <v>358</v>
      </c>
      <c r="E241" s="8">
        <v>0.9</v>
      </c>
    </row>
    <row r="242" spans="1:5" ht="24.75">
      <c r="A242" s="8" t="s">
        <v>123</v>
      </c>
      <c r="B242" s="8" t="s">
        <v>71</v>
      </c>
      <c r="C242" s="8" t="s">
        <v>76</v>
      </c>
      <c r="D242" s="8" t="s">
        <v>359</v>
      </c>
      <c r="E242" s="8">
        <v>0.85</v>
      </c>
    </row>
    <row r="243" spans="1:5" ht="24.75">
      <c r="A243" s="8" t="s">
        <v>123</v>
      </c>
      <c r="B243" s="8" t="s">
        <v>71</v>
      </c>
      <c r="C243" s="8" t="s">
        <v>76</v>
      </c>
      <c r="D243" s="8" t="s">
        <v>360</v>
      </c>
      <c r="E243" s="8">
        <v>0.85</v>
      </c>
    </row>
    <row r="244" spans="1:5" ht="24.75">
      <c r="A244" s="8" t="s">
        <v>123</v>
      </c>
      <c r="B244" s="8" t="s">
        <v>71</v>
      </c>
      <c r="C244" s="8" t="s">
        <v>76</v>
      </c>
      <c r="D244" s="8" t="s">
        <v>361</v>
      </c>
      <c r="E244" s="8">
        <v>0.85</v>
      </c>
    </row>
    <row r="245" spans="1:5" ht="24.75">
      <c r="A245" s="8" t="s">
        <v>123</v>
      </c>
      <c r="B245" s="8" t="s">
        <v>71</v>
      </c>
      <c r="C245" s="8" t="s">
        <v>76</v>
      </c>
      <c r="D245" s="8" t="s">
        <v>362</v>
      </c>
      <c r="E245" s="8">
        <v>0.85</v>
      </c>
    </row>
    <row r="246" spans="1:5" ht="24.75">
      <c r="A246" s="8" t="s">
        <v>123</v>
      </c>
      <c r="B246" s="8" t="s">
        <v>71</v>
      </c>
      <c r="C246" s="8" t="s">
        <v>76</v>
      </c>
      <c r="D246" s="8" t="s">
        <v>363</v>
      </c>
      <c r="E246" s="8">
        <v>0.85</v>
      </c>
    </row>
    <row r="247" spans="1:5" ht="24.75">
      <c r="A247" s="8" t="s">
        <v>123</v>
      </c>
      <c r="B247" s="8" t="s">
        <v>71</v>
      </c>
      <c r="C247" s="8" t="s">
        <v>76</v>
      </c>
      <c r="D247" s="8" t="s">
        <v>364</v>
      </c>
      <c r="E247" s="8">
        <v>0.85</v>
      </c>
    </row>
    <row r="248" spans="1:5" ht="24.75">
      <c r="A248" s="8" t="s">
        <v>123</v>
      </c>
      <c r="B248" s="8" t="s">
        <v>71</v>
      </c>
      <c r="C248" s="8" t="s">
        <v>76</v>
      </c>
      <c r="D248" s="8" t="s">
        <v>365</v>
      </c>
      <c r="E248" s="8">
        <v>0.85</v>
      </c>
    </row>
    <row r="249" spans="1:5" ht="24.75">
      <c r="A249" s="8" t="s">
        <v>123</v>
      </c>
      <c r="B249" s="8" t="s">
        <v>71</v>
      </c>
      <c r="C249" s="8" t="s">
        <v>76</v>
      </c>
      <c r="D249" s="8" t="s">
        <v>366</v>
      </c>
      <c r="E249" s="8">
        <v>0.85</v>
      </c>
    </row>
    <row r="250" spans="1:5" ht="24.75">
      <c r="A250" s="8" t="s">
        <v>123</v>
      </c>
      <c r="B250" s="8" t="s">
        <v>71</v>
      </c>
      <c r="C250" s="8" t="s">
        <v>76</v>
      </c>
      <c r="D250" s="8" t="s">
        <v>367</v>
      </c>
      <c r="E250" s="8">
        <v>1.7999999999999998</v>
      </c>
    </row>
    <row r="251" spans="1:5" ht="24.75">
      <c r="A251" s="8" t="s">
        <v>123</v>
      </c>
      <c r="B251" s="8" t="s">
        <v>71</v>
      </c>
      <c r="C251" s="8" t="s">
        <v>76</v>
      </c>
      <c r="D251" s="8" t="s">
        <v>368</v>
      </c>
      <c r="E251" s="8">
        <v>1.7999999999999998</v>
      </c>
    </row>
    <row r="252" spans="1:5" ht="24.75">
      <c r="A252" s="8" t="s">
        <v>123</v>
      </c>
      <c r="B252" s="8" t="s">
        <v>71</v>
      </c>
      <c r="C252" s="8" t="s">
        <v>76</v>
      </c>
      <c r="D252" s="8" t="s">
        <v>369</v>
      </c>
      <c r="E252" s="8">
        <v>2.1</v>
      </c>
    </row>
    <row r="253" spans="1:5" ht="24.75">
      <c r="A253" s="8" t="s">
        <v>123</v>
      </c>
      <c r="B253" s="8" t="s">
        <v>71</v>
      </c>
      <c r="C253" s="8" t="s">
        <v>76</v>
      </c>
      <c r="D253" s="8" t="s">
        <v>370</v>
      </c>
      <c r="E253" s="8">
        <v>1.4335368114630154</v>
      </c>
    </row>
    <row r="254" spans="1:5" ht="24.75">
      <c r="A254" s="8" t="s">
        <v>123</v>
      </c>
      <c r="B254" s="8" t="s">
        <v>71</v>
      </c>
      <c r="C254" s="8" t="s">
        <v>76</v>
      </c>
      <c r="D254" s="8" t="s">
        <v>371</v>
      </c>
      <c r="E254" s="8">
        <v>2.9999999999999996</v>
      </c>
    </row>
    <row r="255" spans="1:5" ht="24.75">
      <c r="A255" s="8" t="s">
        <v>123</v>
      </c>
      <c r="B255" s="8" t="s">
        <v>71</v>
      </c>
      <c r="C255" s="8" t="s">
        <v>76</v>
      </c>
      <c r="D255" s="8" t="s">
        <v>372</v>
      </c>
      <c r="E255" s="8">
        <v>2.9999999999999996</v>
      </c>
    </row>
    <row r="256" spans="1:5" ht="24.75">
      <c r="A256" s="8" t="s">
        <v>123</v>
      </c>
      <c r="B256" s="8" t="s">
        <v>71</v>
      </c>
      <c r="C256" s="8" t="s">
        <v>76</v>
      </c>
      <c r="D256" s="8" t="s">
        <v>373</v>
      </c>
      <c r="E256" s="8">
        <v>2.449999928474428</v>
      </c>
    </row>
    <row r="257" spans="1:5" ht="24.75">
      <c r="A257" s="8" t="s">
        <v>123</v>
      </c>
      <c r="B257" s="8" t="s">
        <v>71</v>
      </c>
      <c r="C257" s="8" t="s">
        <v>76</v>
      </c>
      <c r="D257" s="8" t="s">
        <v>374</v>
      </c>
      <c r="E257" s="8">
        <v>2.449999928474428</v>
      </c>
    </row>
    <row r="258" spans="1:5" ht="24.75">
      <c r="A258" s="8" t="s">
        <v>123</v>
      </c>
      <c r="B258" s="8" t="s">
        <v>71</v>
      </c>
      <c r="C258" s="8" t="s">
        <v>76</v>
      </c>
      <c r="D258" s="8" t="s">
        <v>375</v>
      </c>
      <c r="E258" s="8">
        <v>2.449999928474428</v>
      </c>
    </row>
    <row r="259" spans="1:5" ht="24.75">
      <c r="A259" s="8" t="s">
        <v>123</v>
      </c>
      <c r="B259" s="8" t="s">
        <v>71</v>
      </c>
      <c r="C259" s="8" t="s">
        <v>76</v>
      </c>
      <c r="D259" s="8" t="s">
        <v>376</v>
      </c>
      <c r="E259" s="8">
        <v>2.449999928474428</v>
      </c>
    </row>
    <row r="260" spans="1:5" ht="24.75">
      <c r="A260" s="8" t="s">
        <v>123</v>
      </c>
      <c r="B260" s="8" t="s">
        <v>71</v>
      </c>
      <c r="C260" s="8" t="s">
        <v>76</v>
      </c>
      <c r="D260" s="8" t="s">
        <v>377</v>
      </c>
      <c r="E260" s="8">
        <v>1.5999999999999994</v>
      </c>
    </row>
    <row r="261" spans="1:5" ht="24.75">
      <c r="A261" s="8" t="s">
        <v>123</v>
      </c>
      <c r="B261" s="8" t="s">
        <v>71</v>
      </c>
      <c r="C261" s="8" t="s">
        <v>76</v>
      </c>
      <c r="D261" s="8" t="s">
        <v>378</v>
      </c>
      <c r="E261" s="8">
        <v>0.9</v>
      </c>
    </row>
    <row r="262" spans="1:5" ht="24.75">
      <c r="A262" s="8" t="s">
        <v>123</v>
      </c>
      <c r="B262" s="8" t="s">
        <v>71</v>
      </c>
      <c r="C262" s="8" t="s">
        <v>76</v>
      </c>
      <c r="D262" s="8" t="s">
        <v>379</v>
      </c>
      <c r="E262" s="8">
        <v>0.9</v>
      </c>
    </row>
    <row r="263" spans="1:5" ht="24.75">
      <c r="A263" s="8" t="s">
        <v>123</v>
      </c>
      <c r="B263" s="8" t="s">
        <v>71</v>
      </c>
      <c r="C263" s="8" t="s">
        <v>76</v>
      </c>
      <c r="D263" s="8" t="s">
        <v>380</v>
      </c>
      <c r="E263" s="8">
        <v>0.9</v>
      </c>
    </row>
    <row r="264" spans="1:5" ht="24.75">
      <c r="A264" s="8" t="s">
        <v>123</v>
      </c>
      <c r="B264" s="8" t="s">
        <v>71</v>
      </c>
      <c r="C264" s="8" t="s">
        <v>76</v>
      </c>
      <c r="D264" s="8" t="s">
        <v>381</v>
      </c>
      <c r="E264" s="8">
        <v>0.9</v>
      </c>
    </row>
    <row r="265" spans="1:5" ht="24.75">
      <c r="A265" s="8" t="s">
        <v>123</v>
      </c>
      <c r="B265" s="8" t="s">
        <v>71</v>
      </c>
      <c r="C265" s="8" t="s">
        <v>76</v>
      </c>
      <c r="D265" s="8" t="s">
        <v>382</v>
      </c>
      <c r="E265" s="8">
        <v>0.9</v>
      </c>
    </row>
    <row r="266" spans="1:5" ht="24.75">
      <c r="A266" s="8" t="s">
        <v>123</v>
      </c>
      <c r="B266" s="8" t="s">
        <v>71</v>
      </c>
      <c r="C266" s="8" t="s">
        <v>76</v>
      </c>
      <c r="D266" s="8" t="s">
        <v>383</v>
      </c>
      <c r="E266" s="8">
        <v>0.9</v>
      </c>
    </row>
    <row r="267" spans="1:5" ht="24.75">
      <c r="A267" s="8" t="s">
        <v>123</v>
      </c>
      <c r="B267" s="8" t="s">
        <v>71</v>
      </c>
      <c r="C267" s="8" t="s">
        <v>76</v>
      </c>
      <c r="D267" s="8" t="s">
        <v>384</v>
      </c>
      <c r="E267" s="8">
        <v>0.9</v>
      </c>
    </row>
    <row r="268" spans="1:5" ht="24.75">
      <c r="A268" s="8" t="s">
        <v>123</v>
      </c>
      <c r="B268" s="8" t="s">
        <v>71</v>
      </c>
      <c r="C268" s="8" t="s">
        <v>76</v>
      </c>
      <c r="D268" s="8" t="s">
        <v>385</v>
      </c>
      <c r="E268" s="8">
        <v>0.9</v>
      </c>
    </row>
    <row r="269" spans="1:5" ht="24.75">
      <c r="A269" s="8" t="s">
        <v>123</v>
      </c>
      <c r="B269" s="8" t="s">
        <v>71</v>
      </c>
      <c r="C269" s="8" t="s">
        <v>76</v>
      </c>
      <c r="D269" s="8" t="s">
        <v>386</v>
      </c>
      <c r="E269" s="8">
        <v>3.6999999999999993</v>
      </c>
    </row>
    <row r="270" spans="1:5" ht="24.75">
      <c r="A270" s="8" t="s">
        <v>123</v>
      </c>
      <c r="B270" s="8" t="s">
        <v>71</v>
      </c>
      <c r="C270" s="8" t="s">
        <v>76</v>
      </c>
      <c r="D270" s="8" t="s">
        <v>387</v>
      </c>
      <c r="E270" s="8">
        <v>3.6999999999999993</v>
      </c>
    </row>
    <row r="271" spans="1:5" ht="24.75">
      <c r="A271" s="8" t="s">
        <v>123</v>
      </c>
      <c r="B271" s="8" t="s">
        <v>71</v>
      </c>
      <c r="C271" s="8" t="s">
        <v>76</v>
      </c>
      <c r="D271" s="8" t="s">
        <v>388</v>
      </c>
      <c r="E271" s="8">
        <v>3.6999999999999993</v>
      </c>
    </row>
    <row r="272" spans="1:5" ht="24.75">
      <c r="A272" s="8" t="s">
        <v>123</v>
      </c>
      <c r="B272" s="8" t="s">
        <v>71</v>
      </c>
      <c r="C272" s="8" t="s">
        <v>76</v>
      </c>
      <c r="D272" s="8" t="s">
        <v>389</v>
      </c>
      <c r="E272" s="8">
        <v>3.6999999999999993</v>
      </c>
    </row>
    <row r="273" spans="1:5" ht="24.75">
      <c r="A273" s="8" t="s">
        <v>123</v>
      </c>
      <c r="B273" s="8" t="s">
        <v>71</v>
      </c>
      <c r="C273" s="8" t="s">
        <v>76</v>
      </c>
      <c r="D273" s="8" t="s">
        <v>390</v>
      </c>
      <c r="E273" s="8">
        <v>3.6999999999999993</v>
      </c>
    </row>
    <row r="274" spans="1:5" ht="24.75">
      <c r="A274" s="8" t="s">
        <v>123</v>
      </c>
      <c r="B274" s="8" t="s">
        <v>71</v>
      </c>
      <c r="C274" s="8" t="s">
        <v>76</v>
      </c>
      <c r="D274" s="8" t="s">
        <v>391</v>
      </c>
      <c r="E274" s="8">
        <v>3.6999999999999993</v>
      </c>
    </row>
    <row r="275" spans="1:5" ht="24.75">
      <c r="A275" s="8" t="s">
        <v>123</v>
      </c>
      <c r="B275" s="8" t="s">
        <v>71</v>
      </c>
      <c r="C275" s="8" t="s">
        <v>76</v>
      </c>
      <c r="D275" s="8" t="s">
        <v>392</v>
      </c>
      <c r="E275" s="8">
        <v>3.6999999999999993</v>
      </c>
    </row>
    <row r="276" spans="1:5" ht="24.75">
      <c r="A276" s="8" t="s">
        <v>123</v>
      </c>
      <c r="B276" s="8" t="s">
        <v>71</v>
      </c>
      <c r="C276" s="8" t="s">
        <v>76</v>
      </c>
      <c r="D276" s="8" t="s">
        <v>393</v>
      </c>
      <c r="E276" s="8">
        <v>3.6999999999999993</v>
      </c>
    </row>
    <row r="277" spans="1:5" ht="24.75">
      <c r="A277" s="8" t="s">
        <v>123</v>
      </c>
      <c r="B277" s="8" t="s">
        <v>71</v>
      </c>
      <c r="C277" s="8" t="s">
        <v>76</v>
      </c>
      <c r="D277" s="8" t="s">
        <v>394</v>
      </c>
      <c r="E277" s="8">
        <v>3.6999999999999993</v>
      </c>
    </row>
    <row r="278" spans="1:5" ht="24.75">
      <c r="A278" s="8" t="s">
        <v>123</v>
      </c>
      <c r="B278" s="8" t="s">
        <v>71</v>
      </c>
      <c r="C278" s="8" t="s">
        <v>76</v>
      </c>
      <c r="D278" s="8" t="s">
        <v>395</v>
      </c>
      <c r="E278" s="8">
        <v>3.6999999999999993</v>
      </c>
    </row>
    <row r="279" spans="1:5" ht="24.75">
      <c r="A279" s="8" t="s">
        <v>123</v>
      </c>
      <c r="B279" s="8" t="s">
        <v>71</v>
      </c>
      <c r="C279" s="8" t="s">
        <v>76</v>
      </c>
      <c r="D279" s="8" t="s">
        <v>396</v>
      </c>
      <c r="E279" s="8">
        <v>3.6999999999999993</v>
      </c>
    </row>
    <row r="280" spans="1:5" ht="24.75">
      <c r="A280" s="8" t="s">
        <v>123</v>
      </c>
      <c r="B280" s="8" t="s">
        <v>71</v>
      </c>
      <c r="C280" s="8" t="s">
        <v>76</v>
      </c>
      <c r="D280" s="8" t="s">
        <v>397</v>
      </c>
      <c r="E280" s="8">
        <v>3.6999999999999993</v>
      </c>
    </row>
    <row r="281" spans="1:5" ht="24.75">
      <c r="A281" s="8" t="s">
        <v>123</v>
      </c>
      <c r="B281" s="8" t="s">
        <v>71</v>
      </c>
      <c r="C281" s="8" t="s">
        <v>76</v>
      </c>
      <c r="D281" s="8" t="s">
        <v>398</v>
      </c>
      <c r="E281" s="8">
        <v>3.6999999999999993</v>
      </c>
    </row>
    <row r="282" spans="1:5" ht="24.75">
      <c r="A282" s="8" t="s">
        <v>123</v>
      </c>
      <c r="B282" s="8" t="s">
        <v>71</v>
      </c>
      <c r="C282" s="8" t="s">
        <v>76</v>
      </c>
      <c r="D282" s="8" t="s">
        <v>399</v>
      </c>
      <c r="E282" s="8">
        <v>3.6999999999999993</v>
      </c>
    </row>
    <row r="283" spans="1:5" ht="24.75">
      <c r="A283" s="8" t="s">
        <v>123</v>
      </c>
      <c r="B283" s="8" t="s">
        <v>71</v>
      </c>
      <c r="C283" s="8" t="s">
        <v>76</v>
      </c>
      <c r="D283" s="8" t="s">
        <v>400</v>
      </c>
      <c r="E283" s="8">
        <v>3.6999999999999993</v>
      </c>
    </row>
    <row r="284" spans="1:5" ht="24.75">
      <c r="A284" s="8" t="s">
        <v>123</v>
      </c>
      <c r="B284" s="8" t="s">
        <v>71</v>
      </c>
      <c r="C284" s="8" t="s">
        <v>76</v>
      </c>
      <c r="D284" s="8" t="s">
        <v>401</v>
      </c>
      <c r="E284" s="8">
        <v>3.6999999999999993</v>
      </c>
    </row>
    <row r="285" spans="1:5" ht="24.75">
      <c r="A285" s="8" t="s">
        <v>123</v>
      </c>
      <c r="B285" s="8" t="s">
        <v>71</v>
      </c>
      <c r="C285" s="8" t="s">
        <v>76</v>
      </c>
      <c r="D285" s="8" t="s">
        <v>402</v>
      </c>
      <c r="E285" s="8">
        <v>3.7999999284744281</v>
      </c>
    </row>
    <row r="286" spans="1:5" ht="24.75">
      <c r="A286" s="8" t="s">
        <v>123</v>
      </c>
      <c r="B286" s="8" t="s">
        <v>71</v>
      </c>
      <c r="C286" s="8" t="s">
        <v>76</v>
      </c>
      <c r="D286" s="8" t="s">
        <v>403</v>
      </c>
      <c r="E286" s="8">
        <v>3.7999999284744281</v>
      </c>
    </row>
    <row r="287" spans="1:5" ht="24.75">
      <c r="A287" s="8" t="s">
        <v>123</v>
      </c>
      <c r="B287" s="8" t="s">
        <v>71</v>
      </c>
      <c r="C287" s="8" t="s">
        <v>76</v>
      </c>
      <c r="D287" s="8" t="s">
        <v>404</v>
      </c>
      <c r="E287" s="8">
        <v>5.4999999999999991</v>
      </c>
    </row>
    <row r="288" spans="1:5" ht="24.75">
      <c r="A288" s="8" t="s">
        <v>123</v>
      </c>
      <c r="B288" s="8" t="s">
        <v>71</v>
      </c>
      <c r="C288" s="8" t="s">
        <v>76</v>
      </c>
      <c r="D288" s="8" t="s">
        <v>405</v>
      </c>
      <c r="E288" s="8">
        <v>3.6999999999999993</v>
      </c>
    </row>
    <row r="289" spans="1:5" ht="24.75">
      <c r="A289" s="8" t="s">
        <v>123</v>
      </c>
      <c r="B289" s="8" t="s">
        <v>71</v>
      </c>
      <c r="C289" s="8" t="s">
        <v>76</v>
      </c>
      <c r="D289" s="8" t="s">
        <v>406</v>
      </c>
      <c r="E289" s="8">
        <v>3.6999999999999993</v>
      </c>
    </row>
    <row r="290" spans="1:5" ht="24.75">
      <c r="A290" s="8" t="s">
        <v>123</v>
      </c>
      <c r="B290" s="8" t="s">
        <v>71</v>
      </c>
      <c r="C290" s="8" t="s">
        <v>76</v>
      </c>
      <c r="D290" s="8" t="s">
        <v>407</v>
      </c>
      <c r="E290" s="8">
        <v>3.6999999999999993</v>
      </c>
    </row>
    <row r="291" spans="1:5" ht="24.75">
      <c r="A291" s="8" t="s">
        <v>123</v>
      </c>
      <c r="B291" s="8" t="s">
        <v>71</v>
      </c>
      <c r="C291" s="8" t="s">
        <v>76</v>
      </c>
      <c r="D291" s="8" t="s">
        <v>408</v>
      </c>
      <c r="E291" s="8">
        <v>3.6999999999999993</v>
      </c>
    </row>
    <row r="292" spans="1:5" ht="24.75">
      <c r="A292" s="8" t="s">
        <v>123</v>
      </c>
      <c r="B292" s="8" t="s">
        <v>71</v>
      </c>
      <c r="C292" s="8" t="s">
        <v>76</v>
      </c>
      <c r="D292" s="8" t="s">
        <v>409</v>
      </c>
      <c r="E292" s="8">
        <v>3.6999999999999993</v>
      </c>
    </row>
    <row r="293" spans="1:5" ht="24.75">
      <c r="A293" s="8" t="s">
        <v>123</v>
      </c>
      <c r="B293" s="8" t="s">
        <v>71</v>
      </c>
      <c r="C293" s="8" t="s">
        <v>76</v>
      </c>
      <c r="D293" s="8" t="s">
        <v>410</v>
      </c>
      <c r="E293" s="8">
        <v>3.6999999999999993</v>
      </c>
    </row>
    <row r="294" spans="1:5" ht="24.75">
      <c r="A294" s="8" t="s">
        <v>123</v>
      </c>
      <c r="B294" s="8" t="s">
        <v>71</v>
      </c>
      <c r="C294" s="8" t="s">
        <v>76</v>
      </c>
      <c r="D294" s="8" t="s">
        <v>411</v>
      </c>
      <c r="E294" s="8">
        <v>3.6999999999999993</v>
      </c>
    </row>
    <row r="295" spans="1:5" ht="24.75">
      <c r="A295" s="8" t="s">
        <v>123</v>
      </c>
      <c r="B295" s="8" t="s">
        <v>71</v>
      </c>
      <c r="C295" s="8" t="s">
        <v>76</v>
      </c>
      <c r="D295" s="8" t="s">
        <v>412</v>
      </c>
      <c r="E295" s="8">
        <v>3.6999999999999993</v>
      </c>
    </row>
    <row r="296" spans="1:5" ht="24.75">
      <c r="A296" s="8" t="s">
        <v>123</v>
      </c>
      <c r="B296" s="8" t="s">
        <v>71</v>
      </c>
      <c r="C296" s="8" t="s">
        <v>76</v>
      </c>
      <c r="D296" s="8" t="s">
        <v>413</v>
      </c>
      <c r="E296" s="8">
        <v>3.6999999999999993</v>
      </c>
    </row>
    <row r="297" spans="1:5" ht="24.75">
      <c r="A297" s="8" t="s">
        <v>123</v>
      </c>
      <c r="B297" s="8" t="s">
        <v>71</v>
      </c>
      <c r="C297" s="8" t="s">
        <v>76</v>
      </c>
      <c r="D297" s="8" t="s">
        <v>414</v>
      </c>
      <c r="E297" s="8">
        <v>3.6999999999999993</v>
      </c>
    </row>
    <row r="298" spans="1:5" ht="24.75">
      <c r="A298" s="8" t="s">
        <v>123</v>
      </c>
      <c r="B298" s="8" t="s">
        <v>71</v>
      </c>
      <c r="C298" s="8" t="s">
        <v>76</v>
      </c>
      <c r="D298" s="8" t="s">
        <v>415</v>
      </c>
      <c r="E298" s="8">
        <v>3.859999999999999</v>
      </c>
    </row>
    <row r="299" spans="1:5" ht="24.75">
      <c r="A299" s="8" t="s">
        <v>123</v>
      </c>
      <c r="B299" s="8" t="s">
        <v>71</v>
      </c>
      <c r="C299" s="8" t="s">
        <v>76</v>
      </c>
      <c r="D299" s="8" t="s">
        <v>416</v>
      </c>
      <c r="E299" s="8">
        <v>3.6999999999999993</v>
      </c>
    </row>
    <row r="300" spans="1:5" ht="24.75">
      <c r="A300" s="8" t="s">
        <v>123</v>
      </c>
      <c r="B300" s="8" t="s">
        <v>71</v>
      </c>
      <c r="C300" s="8" t="s">
        <v>76</v>
      </c>
      <c r="D300" s="8" t="s">
        <v>417</v>
      </c>
      <c r="E300" s="8">
        <v>2.25</v>
      </c>
    </row>
    <row r="301" spans="1:5" ht="24.75">
      <c r="A301" s="8" t="s">
        <v>123</v>
      </c>
      <c r="B301" s="8" t="s">
        <v>71</v>
      </c>
      <c r="C301" s="8" t="s">
        <v>76</v>
      </c>
      <c r="D301" s="8" t="s">
        <v>418</v>
      </c>
      <c r="E301" s="8">
        <v>2.2000000000000002</v>
      </c>
    </row>
    <row r="302" spans="1:5" ht="24.75">
      <c r="A302" s="8" t="s">
        <v>123</v>
      </c>
      <c r="B302" s="8" t="s">
        <v>71</v>
      </c>
      <c r="C302" s="8" t="s">
        <v>76</v>
      </c>
      <c r="D302" s="8" t="s">
        <v>419</v>
      </c>
      <c r="E302" s="8">
        <v>3.6999999999999993</v>
      </c>
    </row>
    <row r="303" spans="1:5" ht="24.75">
      <c r="A303" s="8" t="s">
        <v>123</v>
      </c>
      <c r="B303" s="8" t="s">
        <v>71</v>
      </c>
      <c r="C303" s="8" t="s">
        <v>76</v>
      </c>
      <c r="D303" s="8" t="s">
        <v>420</v>
      </c>
      <c r="E303" s="8">
        <v>2.2000000000000002</v>
      </c>
    </row>
    <row r="304" spans="1:5" ht="24.75">
      <c r="A304" s="8" t="s">
        <v>123</v>
      </c>
      <c r="B304" s="8" t="s">
        <v>71</v>
      </c>
      <c r="C304" s="8" t="s">
        <v>76</v>
      </c>
      <c r="D304" s="8" t="s">
        <v>421</v>
      </c>
      <c r="E304" s="8">
        <v>2.25</v>
      </c>
    </row>
    <row r="305" spans="1:5" ht="24.75">
      <c r="A305" s="8" t="s">
        <v>123</v>
      </c>
      <c r="B305" s="8" t="s">
        <v>71</v>
      </c>
      <c r="C305" s="8" t="s">
        <v>76</v>
      </c>
      <c r="D305" s="8" t="s">
        <v>422</v>
      </c>
      <c r="E305" s="8">
        <v>3.6999999999999993</v>
      </c>
    </row>
    <row r="306" spans="1:5" ht="24.75">
      <c r="A306" s="8" t="s">
        <v>123</v>
      </c>
      <c r="B306" s="8" t="s">
        <v>71</v>
      </c>
      <c r="C306" s="8" t="s">
        <v>76</v>
      </c>
      <c r="D306" s="8" t="s">
        <v>423</v>
      </c>
      <c r="E306" s="8">
        <v>3.6999999999999993</v>
      </c>
    </row>
    <row r="307" spans="1:5" ht="24.75">
      <c r="A307" s="8" t="s">
        <v>123</v>
      </c>
      <c r="B307" s="8" t="s">
        <v>71</v>
      </c>
      <c r="C307" s="8" t="s">
        <v>76</v>
      </c>
      <c r="D307" s="8" t="s">
        <v>424</v>
      </c>
      <c r="E307" s="8">
        <v>3.6999999999999993</v>
      </c>
    </row>
    <row r="308" spans="1:5" ht="24.75">
      <c r="A308" s="8" t="s">
        <v>123</v>
      </c>
      <c r="B308" s="8" t="s">
        <v>71</v>
      </c>
      <c r="C308" s="8" t="s">
        <v>76</v>
      </c>
      <c r="D308" s="8" t="s">
        <v>425</v>
      </c>
      <c r="E308" s="8">
        <v>3.6999999999999993</v>
      </c>
    </row>
    <row r="309" spans="1:5" ht="24.75">
      <c r="A309" s="8" t="s">
        <v>123</v>
      </c>
      <c r="B309" s="8" t="s">
        <v>71</v>
      </c>
      <c r="C309" s="8" t="s">
        <v>76</v>
      </c>
      <c r="D309" s="8" t="s">
        <v>426</v>
      </c>
      <c r="E309" s="8">
        <v>3.6999999999999993</v>
      </c>
    </row>
    <row r="310" spans="1:5" ht="24.75">
      <c r="A310" s="8" t="s">
        <v>123</v>
      </c>
      <c r="B310" s="8" t="s">
        <v>71</v>
      </c>
      <c r="C310" s="8" t="s">
        <v>76</v>
      </c>
      <c r="D310" s="8" t="s">
        <v>427</v>
      </c>
      <c r="E310" s="8">
        <v>3.6999999999999993</v>
      </c>
    </row>
    <row r="311" spans="1:5" ht="24.75">
      <c r="A311" s="8" t="s">
        <v>123</v>
      </c>
      <c r="B311" s="8" t="s">
        <v>71</v>
      </c>
      <c r="C311" s="8" t="s">
        <v>76</v>
      </c>
      <c r="D311" s="8" t="s">
        <v>428</v>
      </c>
      <c r="E311" s="8">
        <v>3.6999999999999993</v>
      </c>
    </row>
    <row r="312" spans="1:5" ht="24.75">
      <c r="A312" s="8" t="s">
        <v>123</v>
      </c>
      <c r="B312" s="8" t="s">
        <v>71</v>
      </c>
      <c r="C312" s="8" t="s">
        <v>76</v>
      </c>
      <c r="D312" s="8" t="s">
        <v>429</v>
      </c>
      <c r="E312" s="8">
        <v>3.6999999999999993</v>
      </c>
    </row>
    <row r="313" spans="1:5" ht="24.75">
      <c r="A313" s="8" t="s">
        <v>123</v>
      </c>
      <c r="B313" s="8" t="s">
        <v>71</v>
      </c>
      <c r="C313" s="8" t="s">
        <v>76</v>
      </c>
      <c r="D313" s="8" t="s">
        <v>430</v>
      </c>
      <c r="E313" s="8">
        <v>3.6999999999999993</v>
      </c>
    </row>
    <row r="314" spans="1:5" ht="24.75">
      <c r="A314" s="8" t="s">
        <v>123</v>
      </c>
      <c r="B314" s="8" t="s">
        <v>71</v>
      </c>
      <c r="C314" s="8" t="s">
        <v>76</v>
      </c>
      <c r="D314" s="8" t="s">
        <v>431</v>
      </c>
      <c r="E314" s="8">
        <v>3.6999999999999993</v>
      </c>
    </row>
    <row r="315" spans="1:5" ht="24.75">
      <c r="A315" s="8" t="s">
        <v>123</v>
      </c>
      <c r="B315" s="8" t="s">
        <v>71</v>
      </c>
      <c r="C315" s="8" t="s">
        <v>76</v>
      </c>
      <c r="D315" s="8" t="s">
        <v>432</v>
      </c>
      <c r="E315" s="8">
        <v>3.6999999999999993</v>
      </c>
    </row>
    <row r="316" spans="1:5" ht="24.75">
      <c r="A316" s="8" t="s">
        <v>123</v>
      </c>
      <c r="B316" s="8" t="s">
        <v>71</v>
      </c>
      <c r="C316" s="8" t="s">
        <v>76</v>
      </c>
      <c r="D316" s="8" t="s">
        <v>433</v>
      </c>
      <c r="E316" s="8">
        <v>3.6999999999999993</v>
      </c>
    </row>
    <row r="317" spans="1:5" ht="24.75">
      <c r="A317" s="8" t="s">
        <v>123</v>
      </c>
      <c r="B317" s="8" t="s">
        <v>71</v>
      </c>
      <c r="C317" s="8" t="s">
        <v>76</v>
      </c>
      <c r="D317" s="8" t="s">
        <v>434</v>
      </c>
      <c r="E317" s="8">
        <v>3.6999999999999993</v>
      </c>
    </row>
    <row r="318" spans="1:5" ht="24.75">
      <c r="A318" s="8" t="s">
        <v>123</v>
      </c>
      <c r="B318" s="8" t="s">
        <v>71</v>
      </c>
      <c r="C318" s="8" t="s">
        <v>76</v>
      </c>
      <c r="D318" s="8" t="s">
        <v>435</v>
      </c>
      <c r="E318" s="8">
        <v>3.6999999999999993</v>
      </c>
    </row>
    <row r="319" spans="1:5" ht="24.75">
      <c r="A319" s="8" t="s">
        <v>123</v>
      </c>
      <c r="B319" s="8" t="s">
        <v>71</v>
      </c>
      <c r="C319" s="8" t="s">
        <v>76</v>
      </c>
      <c r="D319" s="8" t="s">
        <v>436</v>
      </c>
      <c r="E319" s="8">
        <v>3.6999999999999993</v>
      </c>
    </row>
    <row r="320" spans="1:5" ht="24.75">
      <c r="A320" s="8" t="s">
        <v>123</v>
      </c>
      <c r="B320" s="8" t="s">
        <v>71</v>
      </c>
      <c r="C320" s="8" t="s">
        <v>76</v>
      </c>
      <c r="D320" s="8" t="s">
        <v>437</v>
      </c>
      <c r="E320" s="8">
        <v>3.6999999999999993</v>
      </c>
    </row>
    <row r="321" spans="1:5" ht="24.75">
      <c r="A321" s="8" t="s">
        <v>123</v>
      </c>
      <c r="B321" s="8" t="s">
        <v>71</v>
      </c>
      <c r="C321" s="8" t="s">
        <v>76</v>
      </c>
      <c r="D321" s="8" t="s">
        <v>438</v>
      </c>
      <c r="E321" s="8">
        <v>3.7999999284744281</v>
      </c>
    </row>
    <row r="322" spans="1:5" ht="24.75">
      <c r="A322" s="8" t="s">
        <v>123</v>
      </c>
      <c r="B322" s="8" t="s">
        <v>71</v>
      </c>
      <c r="C322" s="8" t="s">
        <v>76</v>
      </c>
      <c r="D322" s="8" t="s">
        <v>439</v>
      </c>
      <c r="E322" s="8">
        <v>3.7999999284744281</v>
      </c>
    </row>
    <row r="323" spans="1:5" ht="24.75">
      <c r="A323" s="8" t="s">
        <v>123</v>
      </c>
      <c r="B323" s="8" t="s">
        <v>71</v>
      </c>
      <c r="C323" s="8" t="s">
        <v>76</v>
      </c>
      <c r="D323" s="8" t="s">
        <v>440</v>
      </c>
      <c r="E323" s="8">
        <v>3.6999999999999993</v>
      </c>
    </row>
    <row r="324" spans="1:5" ht="24.75">
      <c r="A324" s="8" t="s">
        <v>123</v>
      </c>
      <c r="B324" s="8" t="s">
        <v>71</v>
      </c>
      <c r="C324" s="8" t="s">
        <v>76</v>
      </c>
      <c r="D324" s="8" t="s">
        <v>441</v>
      </c>
      <c r="E324" s="8">
        <v>3.6999999999999993</v>
      </c>
    </row>
    <row r="325" spans="1:5" ht="24.75">
      <c r="A325" s="8" t="s">
        <v>123</v>
      </c>
      <c r="B325" s="8" t="s">
        <v>71</v>
      </c>
      <c r="C325" s="8" t="s">
        <v>76</v>
      </c>
      <c r="D325" s="8" t="s">
        <v>442</v>
      </c>
      <c r="E325" s="8">
        <v>3.6999999999999993</v>
      </c>
    </row>
    <row r="326" spans="1:5" ht="24.75">
      <c r="A326" s="8" t="s">
        <v>123</v>
      </c>
      <c r="B326" s="8" t="s">
        <v>71</v>
      </c>
      <c r="C326" s="8" t="s">
        <v>76</v>
      </c>
      <c r="D326" s="8" t="s">
        <v>443</v>
      </c>
      <c r="E326" s="8">
        <v>3.6999999999999993</v>
      </c>
    </row>
    <row r="327" spans="1:5" ht="24.75">
      <c r="A327" s="8" t="s">
        <v>123</v>
      </c>
      <c r="B327" s="8" t="s">
        <v>71</v>
      </c>
      <c r="C327" s="8" t="s">
        <v>76</v>
      </c>
      <c r="D327" s="8" t="s">
        <v>444</v>
      </c>
      <c r="E327" s="8">
        <v>3.6999999999999993</v>
      </c>
    </row>
    <row r="328" spans="1:5" ht="24.75">
      <c r="A328" s="8" t="s">
        <v>123</v>
      </c>
      <c r="B328" s="8" t="s">
        <v>71</v>
      </c>
      <c r="C328" s="8" t="s">
        <v>76</v>
      </c>
      <c r="D328" s="8" t="s">
        <v>445</v>
      </c>
      <c r="E328" s="8">
        <v>3.6999999999999993</v>
      </c>
    </row>
    <row r="329" spans="1:5" ht="24.75">
      <c r="A329" s="8" t="s">
        <v>123</v>
      </c>
      <c r="B329" s="8" t="s">
        <v>71</v>
      </c>
      <c r="C329" s="8" t="s">
        <v>76</v>
      </c>
      <c r="D329" s="8" t="s">
        <v>446</v>
      </c>
      <c r="E329" s="8">
        <v>3.6999999999999993</v>
      </c>
    </row>
    <row r="330" spans="1:5" ht="24.75">
      <c r="A330" s="8" t="s">
        <v>123</v>
      </c>
      <c r="B330" s="8" t="s">
        <v>71</v>
      </c>
      <c r="C330" s="8" t="s">
        <v>76</v>
      </c>
      <c r="D330" s="8" t="s">
        <v>447</v>
      </c>
      <c r="E330" s="8">
        <v>1.7999999999999998</v>
      </c>
    </row>
    <row r="331" spans="1:5" ht="24.75">
      <c r="A331" s="8" t="s">
        <v>123</v>
      </c>
      <c r="B331" s="8" t="s">
        <v>71</v>
      </c>
      <c r="C331" s="8" t="s">
        <v>76</v>
      </c>
      <c r="D331" s="8" t="s">
        <v>448</v>
      </c>
      <c r="E331" s="8">
        <v>1.7999999999999998</v>
      </c>
    </row>
    <row r="332" spans="1:5" ht="24.75">
      <c r="A332" s="8" t="s">
        <v>123</v>
      </c>
      <c r="B332" s="8" t="s">
        <v>71</v>
      </c>
      <c r="C332" s="8" t="s">
        <v>76</v>
      </c>
      <c r="D332" s="8" t="s">
        <v>449</v>
      </c>
      <c r="E332" s="8">
        <v>1.4999999999999993</v>
      </c>
    </row>
    <row r="333" spans="1:5" ht="24.75">
      <c r="A333" s="8" t="s">
        <v>123</v>
      </c>
      <c r="B333" s="8" t="s">
        <v>71</v>
      </c>
      <c r="C333" s="8" t="s">
        <v>76</v>
      </c>
      <c r="D333" s="8" t="s">
        <v>450</v>
      </c>
      <c r="E333" s="8">
        <v>1.4999999999999993</v>
      </c>
    </row>
    <row r="334" spans="1:5" ht="24.75">
      <c r="A334" s="8" t="s">
        <v>123</v>
      </c>
      <c r="B334" s="8" t="s">
        <v>71</v>
      </c>
      <c r="C334" s="8" t="s">
        <v>76</v>
      </c>
      <c r="D334" s="8" t="s">
        <v>451</v>
      </c>
      <c r="E334" s="8">
        <v>1.4999999999999993</v>
      </c>
    </row>
    <row r="335" spans="1:5" ht="24.75">
      <c r="A335" s="8" t="s">
        <v>123</v>
      </c>
      <c r="B335" s="8" t="s">
        <v>71</v>
      </c>
      <c r="C335" s="8" t="s">
        <v>76</v>
      </c>
      <c r="D335" s="8" t="s">
        <v>452</v>
      </c>
      <c r="E335" s="8">
        <v>1.4999999999999993</v>
      </c>
    </row>
    <row r="336" spans="1:5" ht="24.75">
      <c r="A336" s="8" t="s">
        <v>123</v>
      </c>
      <c r="B336" s="8" t="s">
        <v>71</v>
      </c>
      <c r="C336" s="8" t="s">
        <v>76</v>
      </c>
      <c r="D336" s="8" t="s">
        <v>453</v>
      </c>
      <c r="E336" s="8">
        <v>2.9999999999999996</v>
      </c>
    </row>
    <row r="337" spans="1:5" ht="24.75">
      <c r="A337" s="8" t="s">
        <v>123</v>
      </c>
      <c r="B337" s="8" t="s">
        <v>71</v>
      </c>
      <c r="C337" s="8" t="s">
        <v>76</v>
      </c>
      <c r="D337" s="8" t="s">
        <v>454</v>
      </c>
      <c r="E337" s="8">
        <v>3.0599999999999996</v>
      </c>
    </row>
    <row r="338" spans="1:5" ht="24.75">
      <c r="A338" s="8" t="s">
        <v>123</v>
      </c>
      <c r="B338" s="8" t="s">
        <v>71</v>
      </c>
      <c r="C338" s="8" t="s">
        <v>76</v>
      </c>
      <c r="D338" s="8" t="s">
        <v>455</v>
      </c>
      <c r="E338" s="8">
        <v>2.06</v>
      </c>
    </row>
    <row r="339" spans="1:5" ht="24.75">
      <c r="A339" s="8" t="s">
        <v>123</v>
      </c>
      <c r="B339" s="8" t="s">
        <v>71</v>
      </c>
      <c r="C339" s="8" t="s">
        <v>76</v>
      </c>
      <c r="D339" s="8" t="s">
        <v>456</v>
      </c>
      <c r="E339" s="8">
        <v>2.06</v>
      </c>
    </row>
    <row r="340" spans="1:5" ht="24.75">
      <c r="A340" s="8" t="s">
        <v>123</v>
      </c>
      <c r="B340" s="8" t="s">
        <v>71</v>
      </c>
      <c r="C340" s="8" t="s">
        <v>76</v>
      </c>
      <c r="D340" s="8" t="s">
        <v>457</v>
      </c>
      <c r="E340" s="8">
        <v>1.9999999999999998</v>
      </c>
    </row>
    <row r="341" spans="1:5" ht="24.75">
      <c r="A341" s="8" t="s">
        <v>123</v>
      </c>
      <c r="B341" s="8" t="s">
        <v>71</v>
      </c>
      <c r="C341" s="8" t="s">
        <v>76</v>
      </c>
      <c r="D341" s="8" t="s">
        <v>458</v>
      </c>
      <c r="E341" s="8">
        <v>1.9999999999999998</v>
      </c>
    </row>
    <row r="342" spans="1:5" ht="24.75">
      <c r="A342" s="8" t="s">
        <v>123</v>
      </c>
      <c r="B342" s="8" t="s">
        <v>71</v>
      </c>
      <c r="C342" s="8" t="s">
        <v>76</v>
      </c>
      <c r="D342" s="8" t="s">
        <v>459</v>
      </c>
      <c r="E342" s="8">
        <v>1.3999999284744284</v>
      </c>
    </row>
    <row r="343" spans="1:5" ht="24.75">
      <c r="A343" s="8" t="s">
        <v>123</v>
      </c>
      <c r="B343" s="8" t="s">
        <v>71</v>
      </c>
      <c r="C343" s="8" t="s">
        <v>76</v>
      </c>
      <c r="D343" s="8" t="s">
        <v>460</v>
      </c>
      <c r="E343" s="8">
        <v>1.4521870866587081</v>
      </c>
    </row>
    <row r="344" spans="1:5" ht="24.75">
      <c r="A344" s="8" t="s">
        <v>123</v>
      </c>
      <c r="B344" s="8" t="s">
        <v>71</v>
      </c>
      <c r="C344" s="8" t="s">
        <v>76</v>
      </c>
      <c r="D344" s="8" t="s">
        <v>461</v>
      </c>
      <c r="E344" s="8">
        <v>2.449999928474428</v>
      </c>
    </row>
    <row r="345" spans="1:5" ht="24.75">
      <c r="A345" s="8" t="s">
        <v>123</v>
      </c>
      <c r="B345" s="8" t="s">
        <v>71</v>
      </c>
      <c r="C345" s="8" t="s">
        <v>76</v>
      </c>
      <c r="D345" s="8" t="s">
        <v>462</v>
      </c>
      <c r="E345" s="8">
        <v>1.4999999999999993</v>
      </c>
    </row>
    <row r="346" spans="1:5" ht="24.75">
      <c r="A346" s="8" t="s">
        <v>123</v>
      </c>
      <c r="B346" s="8" t="s">
        <v>71</v>
      </c>
      <c r="C346" s="8" t="s">
        <v>76</v>
      </c>
      <c r="D346" s="8" t="s">
        <v>463</v>
      </c>
      <c r="E346" s="8">
        <v>1.5000000000000004</v>
      </c>
    </row>
    <row r="347" spans="1:5" ht="24.75">
      <c r="A347" s="8" t="s">
        <v>123</v>
      </c>
      <c r="B347" s="8" t="s">
        <v>71</v>
      </c>
      <c r="C347" s="8" t="s">
        <v>76</v>
      </c>
      <c r="D347" s="8" t="s">
        <v>464</v>
      </c>
      <c r="E347" s="8">
        <v>0.59999999999999987</v>
      </c>
    </row>
    <row r="348" spans="1:5" ht="24.75">
      <c r="A348" s="8" t="s">
        <v>123</v>
      </c>
      <c r="B348" s="8" t="s">
        <v>71</v>
      </c>
      <c r="C348" s="8" t="s">
        <v>76</v>
      </c>
      <c r="D348" s="8" t="s">
        <v>465</v>
      </c>
      <c r="E348" s="8">
        <v>1.05</v>
      </c>
    </row>
    <row r="349" spans="1:5" ht="24.75">
      <c r="A349" s="8" t="s">
        <v>123</v>
      </c>
      <c r="B349" s="8" t="s">
        <v>71</v>
      </c>
      <c r="C349" s="8" t="s">
        <v>76</v>
      </c>
      <c r="D349" s="8" t="s">
        <v>466</v>
      </c>
      <c r="E349" s="8">
        <v>1.05</v>
      </c>
    </row>
    <row r="350" spans="1:5" ht="24.75">
      <c r="A350" s="8" t="s">
        <v>123</v>
      </c>
      <c r="B350" s="8" t="s">
        <v>71</v>
      </c>
      <c r="C350" s="8" t="s">
        <v>76</v>
      </c>
      <c r="D350" s="8" t="s">
        <v>467</v>
      </c>
      <c r="E350" s="8">
        <v>3.4499999999999993</v>
      </c>
    </row>
    <row r="351" spans="1:5" ht="24.75">
      <c r="A351" s="8" t="s">
        <v>123</v>
      </c>
      <c r="B351" s="8" t="s">
        <v>71</v>
      </c>
      <c r="C351" s="8" t="s">
        <v>76</v>
      </c>
      <c r="D351" s="8" t="s">
        <v>468</v>
      </c>
      <c r="E351" s="8">
        <v>3.6999999999999993</v>
      </c>
    </row>
    <row r="352" spans="1:5" ht="24.75">
      <c r="A352" s="8" t="s">
        <v>123</v>
      </c>
      <c r="B352" s="8" t="s">
        <v>71</v>
      </c>
      <c r="C352" s="8" t="s">
        <v>76</v>
      </c>
      <c r="D352" s="8" t="s">
        <v>469</v>
      </c>
      <c r="E352" s="8">
        <v>3.6999999999999993</v>
      </c>
    </row>
    <row r="353" spans="1:5" ht="24.75">
      <c r="A353" s="8" t="s">
        <v>123</v>
      </c>
      <c r="B353" s="8" t="s">
        <v>71</v>
      </c>
      <c r="C353" s="8" t="s">
        <v>76</v>
      </c>
      <c r="D353" s="8" t="s">
        <v>470</v>
      </c>
      <c r="E353" s="8">
        <v>3.6999999999999993</v>
      </c>
    </row>
    <row r="354" spans="1:5" ht="24.75">
      <c r="A354" s="8" t="s">
        <v>123</v>
      </c>
      <c r="B354" s="8" t="s">
        <v>71</v>
      </c>
      <c r="C354" s="8" t="s">
        <v>76</v>
      </c>
      <c r="D354" s="8" t="s">
        <v>471</v>
      </c>
      <c r="E354" s="8">
        <v>3.6999999999999993</v>
      </c>
    </row>
    <row r="355" spans="1:5" ht="24.75">
      <c r="A355" s="8" t="s">
        <v>123</v>
      </c>
      <c r="B355" s="8" t="s">
        <v>71</v>
      </c>
      <c r="C355" s="8" t="s">
        <v>76</v>
      </c>
      <c r="D355" s="8" t="s">
        <v>472</v>
      </c>
      <c r="E355" s="8">
        <v>3.6999999999999993</v>
      </c>
    </row>
    <row r="356" spans="1:5" ht="24.75">
      <c r="A356" s="8" t="s">
        <v>123</v>
      </c>
      <c r="B356" s="8" t="s">
        <v>71</v>
      </c>
      <c r="C356" s="8" t="s">
        <v>76</v>
      </c>
      <c r="D356" s="8" t="s">
        <v>473</v>
      </c>
      <c r="E356" s="8">
        <v>3.6999999999999993</v>
      </c>
    </row>
    <row r="357" spans="1:5" ht="24.75">
      <c r="A357" s="8" t="s">
        <v>123</v>
      </c>
      <c r="B357" s="8" t="s">
        <v>71</v>
      </c>
      <c r="C357" s="8" t="s">
        <v>76</v>
      </c>
      <c r="D357" s="8" t="s">
        <v>474</v>
      </c>
      <c r="E357" s="8">
        <v>3.6999999999999993</v>
      </c>
    </row>
    <row r="358" spans="1:5" ht="24.75">
      <c r="A358" s="8" t="s">
        <v>123</v>
      </c>
      <c r="B358" s="8" t="s">
        <v>71</v>
      </c>
      <c r="C358" s="8" t="s">
        <v>76</v>
      </c>
      <c r="D358" s="8" t="s">
        <v>475</v>
      </c>
      <c r="E358" s="8">
        <v>3.6999999999999993</v>
      </c>
    </row>
    <row r="359" spans="1:5" ht="24.75">
      <c r="A359" s="8" t="s">
        <v>123</v>
      </c>
      <c r="B359" s="8" t="s">
        <v>71</v>
      </c>
      <c r="C359" s="8" t="s">
        <v>76</v>
      </c>
      <c r="D359" s="8" t="s">
        <v>476</v>
      </c>
      <c r="E359" s="8">
        <v>2.7099999999999991</v>
      </c>
    </row>
    <row r="360" spans="1:5" ht="24.75">
      <c r="A360" s="8" t="s">
        <v>123</v>
      </c>
      <c r="B360" s="8" t="s">
        <v>71</v>
      </c>
      <c r="C360" s="8" t="s">
        <v>76</v>
      </c>
      <c r="D360" s="8" t="s">
        <v>477</v>
      </c>
      <c r="E360" s="8">
        <v>0.9</v>
      </c>
    </row>
    <row r="361" spans="1:5" ht="24.75">
      <c r="A361" s="8" t="s">
        <v>123</v>
      </c>
      <c r="B361" s="8" t="s">
        <v>71</v>
      </c>
      <c r="C361" s="8" t="s">
        <v>76</v>
      </c>
      <c r="D361" s="8" t="s">
        <v>478</v>
      </c>
      <c r="E361" s="8">
        <v>1.7999999999999998</v>
      </c>
    </row>
    <row r="362" spans="1:5" ht="24.75">
      <c r="A362" s="8" t="s">
        <v>123</v>
      </c>
      <c r="B362" s="8" t="s">
        <v>71</v>
      </c>
      <c r="C362" s="8" t="s">
        <v>76</v>
      </c>
      <c r="D362" s="8" t="s">
        <v>479</v>
      </c>
      <c r="E362" s="8">
        <v>1.7999999999999998</v>
      </c>
    </row>
    <row r="363" spans="1:5" ht="24.75">
      <c r="A363" s="8" t="s">
        <v>123</v>
      </c>
      <c r="B363" s="8" t="s">
        <v>71</v>
      </c>
      <c r="C363" s="8" t="s">
        <v>76</v>
      </c>
      <c r="D363" s="8" t="s">
        <v>480</v>
      </c>
      <c r="E363" s="8">
        <v>1.7999999999999998</v>
      </c>
    </row>
    <row r="364" spans="1:5" ht="24.75">
      <c r="A364" s="8" t="s">
        <v>123</v>
      </c>
      <c r="B364" s="8" t="s">
        <v>71</v>
      </c>
      <c r="C364" s="8" t="s">
        <v>76</v>
      </c>
      <c r="D364" s="8" t="s">
        <v>481</v>
      </c>
      <c r="E364" s="8">
        <v>1.65</v>
      </c>
    </row>
    <row r="365" spans="1:5" ht="24.75">
      <c r="A365" s="8" t="s">
        <v>123</v>
      </c>
      <c r="B365" s="8" t="s">
        <v>71</v>
      </c>
      <c r="C365" s="8" t="s">
        <v>76</v>
      </c>
      <c r="D365" s="8" t="s">
        <v>482</v>
      </c>
      <c r="E365" s="8">
        <v>1.7999999999999998</v>
      </c>
    </row>
    <row r="366" spans="1:5" ht="24.75">
      <c r="A366" s="8" t="s">
        <v>123</v>
      </c>
      <c r="B366" s="8" t="s">
        <v>71</v>
      </c>
      <c r="C366" s="8" t="s">
        <v>76</v>
      </c>
      <c r="D366" s="8" t="s">
        <v>483</v>
      </c>
      <c r="E366" s="8">
        <v>0.9</v>
      </c>
    </row>
    <row r="367" spans="1:5" ht="24.75">
      <c r="A367" s="8" t="s">
        <v>123</v>
      </c>
      <c r="B367" s="8" t="s">
        <v>71</v>
      </c>
      <c r="C367" s="8" t="s">
        <v>76</v>
      </c>
      <c r="D367" s="8" t="s">
        <v>484</v>
      </c>
      <c r="E367" s="8">
        <v>0.9</v>
      </c>
    </row>
    <row r="368" spans="1:5" ht="24.75">
      <c r="A368" s="8" t="s">
        <v>123</v>
      </c>
      <c r="B368" s="8" t="s">
        <v>71</v>
      </c>
      <c r="C368" s="8" t="s">
        <v>76</v>
      </c>
      <c r="D368" s="8" t="s">
        <v>485</v>
      </c>
      <c r="E368" s="8">
        <v>0.59999999999999987</v>
      </c>
    </row>
    <row r="369" spans="1:5" ht="24.75">
      <c r="A369" s="8" t="s">
        <v>123</v>
      </c>
      <c r="B369" s="8" t="s">
        <v>71</v>
      </c>
      <c r="C369" s="8" t="s">
        <v>76</v>
      </c>
      <c r="D369" s="8" t="s">
        <v>486</v>
      </c>
      <c r="E369" s="8">
        <v>0.59999999999999987</v>
      </c>
    </row>
    <row r="370" spans="1:5" ht="24.75">
      <c r="A370" s="8" t="s">
        <v>123</v>
      </c>
      <c r="B370" s="8" t="s">
        <v>71</v>
      </c>
      <c r="C370" s="8" t="s">
        <v>76</v>
      </c>
      <c r="D370" s="8" t="s">
        <v>487</v>
      </c>
      <c r="E370" s="8">
        <v>0.85</v>
      </c>
    </row>
    <row r="371" spans="1:5" ht="24.75">
      <c r="A371" s="8" t="s">
        <v>123</v>
      </c>
      <c r="B371" s="8" t="s">
        <v>71</v>
      </c>
      <c r="C371" s="8" t="s">
        <v>76</v>
      </c>
      <c r="D371" s="8" t="s">
        <v>488</v>
      </c>
      <c r="E371" s="8">
        <v>0.85</v>
      </c>
    </row>
    <row r="372" spans="1:5" ht="24.75">
      <c r="A372" s="8" t="s">
        <v>123</v>
      </c>
      <c r="B372" s="8" t="s">
        <v>71</v>
      </c>
      <c r="C372" s="8" t="s">
        <v>76</v>
      </c>
      <c r="D372" s="8" t="s">
        <v>489</v>
      </c>
      <c r="E372" s="8">
        <v>0.85</v>
      </c>
    </row>
    <row r="373" spans="1:5" ht="24.75">
      <c r="A373" s="8" t="s">
        <v>123</v>
      </c>
      <c r="B373" s="8" t="s">
        <v>71</v>
      </c>
      <c r="C373" s="8" t="s">
        <v>76</v>
      </c>
      <c r="D373" s="8" t="s">
        <v>490</v>
      </c>
      <c r="E373" s="8">
        <v>0.85</v>
      </c>
    </row>
    <row r="374" spans="1:5" ht="24.75">
      <c r="A374" s="8" t="s">
        <v>123</v>
      </c>
      <c r="B374" s="8" t="s">
        <v>71</v>
      </c>
      <c r="C374" s="8" t="s">
        <v>76</v>
      </c>
      <c r="D374" s="8" t="s">
        <v>491</v>
      </c>
      <c r="E374" s="8">
        <v>0.85</v>
      </c>
    </row>
    <row r="375" spans="1:5" ht="24.75">
      <c r="A375" s="8" t="s">
        <v>123</v>
      </c>
      <c r="B375" s="8" t="s">
        <v>71</v>
      </c>
      <c r="C375" s="8" t="s">
        <v>76</v>
      </c>
      <c r="D375" s="8" t="s">
        <v>492</v>
      </c>
      <c r="E375" s="8">
        <v>0.85</v>
      </c>
    </row>
    <row r="376" spans="1:5" ht="24.75">
      <c r="A376" s="8" t="s">
        <v>123</v>
      </c>
      <c r="B376" s="8" t="s">
        <v>71</v>
      </c>
      <c r="C376" s="8" t="s">
        <v>76</v>
      </c>
      <c r="D376" s="8" t="s">
        <v>493</v>
      </c>
      <c r="E376" s="8">
        <v>0.85</v>
      </c>
    </row>
    <row r="377" spans="1:5" ht="24.75">
      <c r="A377" s="8" t="s">
        <v>123</v>
      </c>
      <c r="B377" s="8" t="s">
        <v>71</v>
      </c>
      <c r="C377" s="8" t="s">
        <v>76</v>
      </c>
      <c r="D377" s="8" t="s">
        <v>494</v>
      </c>
      <c r="E377" s="8">
        <v>0.85</v>
      </c>
    </row>
    <row r="378" spans="1:5" ht="24.75">
      <c r="A378" s="8" t="s">
        <v>123</v>
      </c>
      <c r="B378" s="8" t="s">
        <v>71</v>
      </c>
      <c r="C378" s="8" t="s">
        <v>76</v>
      </c>
      <c r="D378" s="8" t="s">
        <v>495</v>
      </c>
      <c r="E378" s="8">
        <v>0.85</v>
      </c>
    </row>
    <row r="379" spans="1:5" ht="24.75">
      <c r="A379" s="8" t="s">
        <v>123</v>
      </c>
      <c r="B379" s="8" t="s">
        <v>71</v>
      </c>
      <c r="C379" s="8" t="s">
        <v>76</v>
      </c>
      <c r="D379" s="8" t="s">
        <v>496</v>
      </c>
      <c r="E379" s="8">
        <v>0.85</v>
      </c>
    </row>
    <row r="380" spans="1:5" ht="24.75">
      <c r="A380" s="8" t="s">
        <v>123</v>
      </c>
      <c r="B380" s="8" t="s">
        <v>71</v>
      </c>
      <c r="C380" s="8" t="s">
        <v>76</v>
      </c>
      <c r="D380" s="8" t="s">
        <v>497</v>
      </c>
      <c r="E380" s="8">
        <v>0.85</v>
      </c>
    </row>
    <row r="381" spans="1:5" ht="24.75">
      <c r="A381" s="8" t="s">
        <v>123</v>
      </c>
      <c r="B381" s="8" t="s">
        <v>71</v>
      </c>
      <c r="C381" s="8" t="s">
        <v>76</v>
      </c>
      <c r="D381" s="8" t="s">
        <v>498</v>
      </c>
      <c r="E381" s="8">
        <v>0.85</v>
      </c>
    </row>
    <row r="382" spans="1:5" ht="24.75">
      <c r="A382" s="8" t="s">
        <v>123</v>
      </c>
      <c r="B382" s="8" t="s">
        <v>71</v>
      </c>
      <c r="C382" s="8" t="s">
        <v>76</v>
      </c>
      <c r="D382" s="8" t="s">
        <v>499</v>
      </c>
      <c r="E382" s="8">
        <v>0.9</v>
      </c>
    </row>
    <row r="383" spans="1:5" ht="24.75">
      <c r="A383" s="8" t="s">
        <v>123</v>
      </c>
      <c r="B383" s="8" t="s">
        <v>71</v>
      </c>
      <c r="C383" s="8" t="s">
        <v>76</v>
      </c>
      <c r="D383" s="8" t="s">
        <v>500</v>
      </c>
      <c r="E383" s="8">
        <v>0.9</v>
      </c>
    </row>
    <row r="384" spans="1:5" ht="24.75">
      <c r="A384" s="8" t="s">
        <v>123</v>
      </c>
      <c r="B384" s="8" t="s">
        <v>71</v>
      </c>
      <c r="C384" s="8" t="s">
        <v>76</v>
      </c>
      <c r="D384" s="8" t="s">
        <v>501</v>
      </c>
      <c r="E384" s="8">
        <v>0.9</v>
      </c>
    </row>
    <row r="385" spans="1:5" ht="24.75">
      <c r="A385" s="8" t="s">
        <v>123</v>
      </c>
      <c r="B385" s="8" t="s">
        <v>71</v>
      </c>
      <c r="C385" s="8" t="s">
        <v>76</v>
      </c>
      <c r="D385" s="8" t="s">
        <v>502</v>
      </c>
      <c r="E385" s="8">
        <v>0.9</v>
      </c>
    </row>
    <row r="386" spans="1:5" ht="24.75">
      <c r="A386" s="8" t="s">
        <v>123</v>
      </c>
      <c r="B386" s="8" t="s">
        <v>71</v>
      </c>
      <c r="C386" s="8" t="s">
        <v>76</v>
      </c>
      <c r="D386" s="8" t="s">
        <v>503</v>
      </c>
      <c r="E386" s="8">
        <v>0.9</v>
      </c>
    </row>
    <row r="387" spans="1:5" ht="24.75">
      <c r="A387" s="8" t="s">
        <v>123</v>
      </c>
      <c r="B387" s="8" t="s">
        <v>71</v>
      </c>
      <c r="C387" s="8" t="s">
        <v>76</v>
      </c>
      <c r="D387" s="8" t="s">
        <v>504</v>
      </c>
      <c r="E387" s="8">
        <v>0.9</v>
      </c>
    </row>
    <row r="388" spans="1:5" ht="24.75">
      <c r="A388" s="8" t="s">
        <v>123</v>
      </c>
      <c r="B388" s="8" t="s">
        <v>71</v>
      </c>
      <c r="C388" s="8" t="s">
        <v>76</v>
      </c>
      <c r="D388" s="8" t="s">
        <v>505</v>
      </c>
      <c r="E388" s="8">
        <v>0.9</v>
      </c>
    </row>
    <row r="389" spans="1:5" ht="24.75">
      <c r="A389" s="8" t="s">
        <v>123</v>
      </c>
      <c r="B389" s="8" t="s">
        <v>71</v>
      </c>
      <c r="C389" s="8" t="s">
        <v>76</v>
      </c>
      <c r="D389" s="8" t="s">
        <v>506</v>
      </c>
      <c r="E389" s="8">
        <v>0.9</v>
      </c>
    </row>
    <row r="390" spans="1:5" ht="24.75">
      <c r="A390" s="8" t="s">
        <v>123</v>
      </c>
      <c r="B390" s="8" t="s">
        <v>71</v>
      </c>
      <c r="C390" s="8" t="s">
        <v>76</v>
      </c>
      <c r="D390" s="8" t="s">
        <v>507</v>
      </c>
      <c r="E390" s="8">
        <v>0.59999999999999987</v>
      </c>
    </row>
    <row r="391" spans="1:5" ht="24.75">
      <c r="A391" s="8" t="s">
        <v>123</v>
      </c>
      <c r="B391" s="8" t="s">
        <v>71</v>
      </c>
      <c r="C391" s="8" t="s">
        <v>76</v>
      </c>
      <c r="D391" s="8" t="s">
        <v>508</v>
      </c>
      <c r="E391" s="8">
        <v>0.59999999999999987</v>
      </c>
    </row>
    <row r="392" spans="1:5" ht="24.75">
      <c r="A392" s="8" t="s">
        <v>123</v>
      </c>
      <c r="B392" s="8" t="s">
        <v>71</v>
      </c>
      <c r="C392" s="8" t="s">
        <v>76</v>
      </c>
      <c r="D392" s="8" t="s">
        <v>509</v>
      </c>
      <c r="E392" s="8">
        <v>2.9999999999999996</v>
      </c>
    </row>
    <row r="393" spans="1:5" ht="24.75">
      <c r="A393" s="8" t="s">
        <v>123</v>
      </c>
      <c r="B393" s="8" t="s">
        <v>71</v>
      </c>
      <c r="C393" s="8" t="s">
        <v>76</v>
      </c>
      <c r="D393" s="8" t="s">
        <v>510</v>
      </c>
      <c r="E393" s="8">
        <v>2.9999999999999996</v>
      </c>
    </row>
    <row r="394" spans="1:5" ht="24.75">
      <c r="A394" s="8" t="s">
        <v>123</v>
      </c>
      <c r="B394" s="8" t="s">
        <v>71</v>
      </c>
      <c r="C394" s="8" t="s">
        <v>76</v>
      </c>
      <c r="D394" s="8" t="s">
        <v>511</v>
      </c>
      <c r="E394" s="8">
        <v>2.9999999999999996</v>
      </c>
    </row>
    <row r="395" spans="1:5" ht="24.75">
      <c r="A395" s="8" t="s">
        <v>123</v>
      </c>
      <c r="B395" s="8" t="s">
        <v>71</v>
      </c>
      <c r="C395" s="8" t="s">
        <v>76</v>
      </c>
      <c r="D395" s="8" t="s">
        <v>512</v>
      </c>
      <c r="E395" s="8">
        <v>2.9999999999999996</v>
      </c>
    </row>
    <row r="396" spans="1:5" ht="24.75">
      <c r="A396" s="8" t="s">
        <v>123</v>
      </c>
      <c r="B396" s="8" t="s">
        <v>71</v>
      </c>
      <c r="C396" s="8" t="s">
        <v>76</v>
      </c>
      <c r="D396" s="8" t="s">
        <v>513</v>
      </c>
      <c r="E396" s="8">
        <v>2.9999999999999996</v>
      </c>
    </row>
    <row r="397" spans="1:5" ht="24.75">
      <c r="A397" s="8" t="s">
        <v>123</v>
      </c>
      <c r="B397" s="8" t="s">
        <v>71</v>
      </c>
      <c r="C397" s="8" t="s">
        <v>76</v>
      </c>
      <c r="D397" s="8" t="s">
        <v>514</v>
      </c>
      <c r="E397" s="8">
        <v>2.9999999999999996</v>
      </c>
    </row>
    <row r="398" spans="1:5" ht="24.75">
      <c r="A398" s="8" t="s">
        <v>123</v>
      </c>
      <c r="B398" s="8" t="s">
        <v>71</v>
      </c>
      <c r="C398" s="8" t="s">
        <v>76</v>
      </c>
      <c r="D398" s="8" t="s">
        <v>515</v>
      </c>
      <c r="E398" s="8">
        <v>2.9999999999999996</v>
      </c>
    </row>
    <row r="399" spans="1:5" ht="24.75">
      <c r="A399" s="8" t="s">
        <v>123</v>
      </c>
      <c r="B399" s="8" t="s">
        <v>71</v>
      </c>
      <c r="C399" s="8" t="s">
        <v>76</v>
      </c>
      <c r="D399" s="8" t="s">
        <v>516</v>
      </c>
      <c r="E399" s="8">
        <v>2.9999999999999996</v>
      </c>
    </row>
    <row r="400" spans="1:5" ht="24.75">
      <c r="A400" s="8" t="s">
        <v>123</v>
      </c>
      <c r="B400" s="8" t="s">
        <v>71</v>
      </c>
      <c r="C400" s="8" t="s">
        <v>76</v>
      </c>
      <c r="D400" s="8" t="s">
        <v>517</v>
      </c>
      <c r="E400" s="8">
        <v>2.9999999999999996</v>
      </c>
    </row>
    <row r="401" spans="1:5" ht="24.75">
      <c r="A401" s="8" t="s">
        <v>123</v>
      </c>
      <c r="B401" s="8" t="s">
        <v>71</v>
      </c>
      <c r="C401" s="8" t="s">
        <v>76</v>
      </c>
      <c r="D401" s="8" t="s">
        <v>518</v>
      </c>
      <c r="E401" s="8">
        <v>2.9999999999999996</v>
      </c>
    </row>
    <row r="402" spans="1:5" ht="24.75">
      <c r="A402" s="8" t="s">
        <v>123</v>
      </c>
      <c r="B402" s="8" t="s">
        <v>71</v>
      </c>
      <c r="C402" s="8" t="s">
        <v>76</v>
      </c>
      <c r="D402" s="8" t="s">
        <v>519</v>
      </c>
      <c r="E402" s="8">
        <v>2.9999999999999996</v>
      </c>
    </row>
    <row r="403" spans="1:5" ht="24.75">
      <c r="A403" s="8" t="s">
        <v>123</v>
      </c>
      <c r="B403" s="8" t="s">
        <v>71</v>
      </c>
      <c r="C403" s="8" t="s">
        <v>76</v>
      </c>
      <c r="D403" s="8" t="s">
        <v>520</v>
      </c>
      <c r="E403" s="8">
        <v>2.9999999999999996</v>
      </c>
    </row>
    <row r="404" spans="1:5" ht="24.75">
      <c r="A404" s="8" t="s">
        <v>123</v>
      </c>
      <c r="B404" s="8" t="s">
        <v>71</v>
      </c>
      <c r="C404" s="8" t="s">
        <v>76</v>
      </c>
      <c r="D404" s="8" t="s">
        <v>521</v>
      </c>
      <c r="E404" s="8">
        <v>2.9999999999999996</v>
      </c>
    </row>
    <row r="405" spans="1:5" ht="24.75">
      <c r="A405" s="8" t="s">
        <v>123</v>
      </c>
      <c r="B405" s="8" t="s">
        <v>71</v>
      </c>
      <c r="C405" s="8" t="s">
        <v>76</v>
      </c>
      <c r="D405" s="8" t="s">
        <v>522</v>
      </c>
      <c r="E405" s="8">
        <v>2.9999999999999996</v>
      </c>
    </row>
    <row r="406" spans="1:5" ht="24.75">
      <c r="A406" s="8" t="s">
        <v>123</v>
      </c>
      <c r="B406" s="8" t="s">
        <v>71</v>
      </c>
      <c r="C406" s="8" t="s">
        <v>76</v>
      </c>
      <c r="D406" s="8" t="s">
        <v>523</v>
      </c>
      <c r="E406" s="8">
        <v>2.9999999999999996</v>
      </c>
    </row>
    <row r="407" spans="1:5" ht="24.75">
      <c r="A407" s="8" t="s">
        <v>123</v>
      </c>
      <c r="B407" s="8" t="s">
        <v>71</v>
      </c>
      <c r="C407" s="8" t="s">
        <v>76</v>
      </c>
      <c r="D407" s="8" t="s">
        <v>524</v>
      </c>
      <c r="E407" s="8">
        <v>2.9999999999999996</v>
      </c>
    </row>
    <row r="408" spans="1:5" ht="24.75">
      <c r="A408" s="8" t="s">
        <v>123</v>
      </c>
      <c r="B408" s="8" t="s">
        <v>71</v>
      </c>
      <c r="C408" s="8" t="s">
        <v>76</v>
      </c>
      <c r="D408" s="8" t="s">
        <v>525</v>
      </c>
      <c r="E408" s="8">
        <v>0.59999999999999987</v>
      </c>
    </row>
    <row r="409" spans="1:5" ht="24.75">
      <c r="A409" s="8" t="s">
        <v>123</v>
      </c>
      <c r="B409" s="8" t="s">
        <v>71</v>
      </c>
      <c r="C409" s="8" t="s">
        <v>76</v>
      </c>
      <c r="D409" s="8" t="s">
        <v>526</v>
      </c>
      <c r="E409" s="8">
        <v>0.59999999999999987</v>
      </c>
    </row>
    <row r="410" spans="1:5" ht="24.75">
      <c r="A410" s="8" t="s">
        <v>123</v>
      </c>
      <c r="B410" s="8" t="s">
        <v>71</v>
      </c>
      <c r="C410" s="8" t="s">
        <v>76</v>
      </c>
      <c r="D410" s="8" t="s">
        <v>527</v>
      </c>
      <c r="E410" s="8">
        <v>0.74553021235188655</v>
      </c>
    </row>
    <row r="411" spans="1:5" ht="24.75">
      <c r="A411" s="8" t="s">
        <v>123</v>
      </c>
      <c r="B411" s="8" t="s">
        <v>71</v>
      </c>
      <c r="C411" s="8" t="s">
        <v>76</v>
      </c>
      <c r="D411" s="8" t="s">
        <v>528</v>
      </c>
      <c r="E411" s="8">
        <v>0.74553021235188655</v>
      </c>
    </row>
    <row r="412" spans="1:5" ht="24.75">
      <c r="A412" s="8" t="s">
        <v>123</v>
      </c>
      <c r="B412" s="8" t="s">
        <v>71</v>
      </c>
      <c r="C412" s="8" t="s">
        <v>76</v>
      </c>
      <c r="D412" s="8" t="s">
        <v>529</v>
      </c>
      <c r="E412" s="8">
        <v>0.74521787743807555</v>
      </c>
    </row>
    <row r="413" spans="1:5" ht="24.75">
      <c r="A413" s="8" t="s">
        <v>123</v>
      </c>
      <c r="B413" s="8" t="s">
        <v>71</v>
      </c>
      <c r="C413" s="8" t="s">
        <v>76</v>
      </c>
      <c r="D413" s="8" t="s">
        <v>530</v>
      </c>
      <c r="E413" s="8">
        <v>0.69999999999999973</v>
      </c>
    </row>
    <row r="414" spans="1:5" ht="24.75">
      <c r="A414" s="8" t="s">
        <v>123</v>
      </c>
      <c r="B414" s="8" t="s">
        <v>71</v>
      </c>
      <c r="C414" s="8" t="s">
        <v>76</v>
      </c>
      <c r="D414" s="8" t="s">
        <v>531</v>
      </c>
      <c r="E414" s="8">
        <v>0.59999999999999987</v>
      </c>
    </row>
    <row r="415" spans="1:5" ht="24.75">
      <c r="A415" s="8" t="s">
        <v>123</v>
      </c>
      <c r="B415" s="8" t="s">
        <v>71</v>
      </c>
      <c r="C415" s="8" t="s">
        <v>76</v>
      </c>
      <c r="D415" s="8" t="s">
        <v>532</v>
      </c>
      <c r="E415" s="8">
        <v>0.59999999999999987</v>
      </c>
    </row>
    <row r="416" spans="1:5" ht="24.75">
      <c r="A416" s="8" t="s">
        <v>123</v>
      </c>
      <c r="B416" s="8" t="s">
        <v>71</v>
      </c>
      <c r="C416" s="8" t="s">
        <v>76</v>
      </c>
      <c r="D416" s="8" t="s">
        <v>533</v>
      </c>
      <c r="E416" s="8">
        <v>0.75000000000000011</v>
      </c>
    </row>
    <row r="417" spans="1:5" ht="24.75">
      <c r="A417" s="8" t="s">
        <v>123</v>
      </c>
      <c r="B417" s="8" t="s">
        <v>71</v>
      </c>
      <c r="C417" s="8" t="s">
        <v>76</v>
      </c>
      <c r="D417" s="8" t="s">
        <v>534</v>
      </c>
      <c r="E417" s="8">
        <v>0.75000000000000111</v>
      </c>
    </row>
    <row r="418" spans="1:5" ht="24.75">
      <c r="A418" s="8" t="s">
        <v>123</v>
      </c>
      <c r="B418" s="8" t="s">
        <v>71</v>
      </c>
      <c r="C418" s="8" t="s">
        <v>76</v>
      </c>
      <c r="D418" s="8" t="s">
        <v>535</v>
      </c>
      <c r="E418" s="8">
        <v>0.75000000000000111</v>
      </c>
    </row>
    <row r="419" spans="1:5" ht="24.75">
      <c r="A419" s="8" t="s">
        <v>123</v>
      </c>
      <c r="B419" s="8" t="s">
        <v>71</v>
      </c>
      <c r="C419" s="8" t="s">
        <v>76</v>
      </c>
      <c r="D419" s="8" t="s">
        <v>536</v>
      </c>
      <c r="E419" s="8">
        <v>1.0499999999999996</v>
      </c>
    </row>
    <row r="420" spans="1:5" ht="24.75">
      <c r="A420" s="8" t="s">
        <v>123</v>
      </c>
      <c r="B420" s="8" t="s">
        <v>71</v>
      </c>
      <c r="C420" s="8" t="s">
        <v>76</v>
      </c>
      <c r="D420" s="8" t="s">
        <v>537</v>
      </c>
      <c r="E420" s="8">
        <v>1.5000000000000004</v>
      </c>
    </row>
    <row r="421" spans="1:5" ht="24.75">
      <c r="A421" s="8" t="s">
        <v>123</v>
      </c>
      <c r="B421" s="8" t="s">
        <v>71</v>
      </c>
      <c r="C421" s="8" t="s">
        <v>76</v>
      </c>
      <c r="D421" s="8" t="s">
        <v>538</v>
      </c>
      <c r="E421" s="8">
        <v>0.59999999999999987</v>
      </c>
    </row>
    <row r="422" spans="1:5" ht="24.75">
      <c r="A422" s="8" t="s">
        <v>123</v>
      </c>
      <c r="B422" s="8" t="s">
        <v>71</v>
      </c>
      <c r="C422" s="8" t="s">
        <v>76</v>
      </c>
      <c r="D422" s="8" t="s">
        <v>539</v>
      </c>
      <c r="E422" s="8">
        <v>0.59999999999999987</v>
      </c>
    </row>
    <row r="423" spans="1:5" ht="24.75">
      <c r="A423" s="8" t="s">
        <v>123</v>
      </c>
      <c r="B423" s="8" t="s">
        <v>71</v>
      </c>
      <c r="C423" s="8" t="s">
        <v>76</v>
      </c>
      <c r="D423" s="8" t="s">
        <v>540</v>
      </c>
      <c r="E423" s="8">
        <v>1.05</v>
      </c>
    </row>
    <row r="424" spans="1:5" ht="24.75">
      <c r="A424" s="8" t="s">
        <v>123</v>
      </c>
      <c r="B424" s="8" t="s">
        <v>71</v>
      </c>
      <c r="C424" s="8" t="s">
        <v>76</v>
      </c>
      <c r="D424" s="8" t="s">
        <v>541</v>
      </c>
      <c r="E424" s="8">
        <v>0.59999999999999987</v>
      </c>
    </row>
    <row r="425" spans="1:5" ht="24.75">
      <c r="A425" s="8" t="s">
        <v>123</v>
      </c>
      <c r="B425" s="8" t="s">
        <v>71</v>
      </c>
      <c r="C425" s="8" t="s">
        <v>76</v>
      </c>
      <c r="D425" s="8" t="s">
        <v>542</v>
      </c>
      <c r="E425" s="8">
        <v>0.59999999999999987</v>
      </c>
    </row>
    <row r="426" spans="1:5" ht="24.75">
      <c r="A426" s="8" t="s">
        <v>123</v>
      </c>
      <c r="B426" s="8" t="s">
        <v>71</v>
      </c>
      <c r="C426" s="8" t="s">
        <v>76</v>
      </c>
      <c r="D426" s="8" t="s">
        <v>543</v>
      </c>
      <c r="E426" s="8">
        <v>0.59999999999999987</v>
      </c>
    </row>
    <row r="427" spans="1:5" ht="24.75">
      <c r="A427" s="8" t="s">
        <v>123</v>
      </c>
      <c r="B427" s="8" t="s">
        <v>71</v>
      </c>
      <c r="C427" s="8" t="s">
        <v>76</v>
      </c>
      <c r="D427" s="8" t="s">
        <v>544</v>
      </c>
      <c r="E427" s="8">
        <v>0.59999999999999987</v>
      </c>
    </row>
    <row r="428" spans="1:5" ht="24.75">
      <c r="A428" s="8" t="s">
        <v>123</v>
      </c>
      <c r="B428" s="8" t="s">
        <v>71</v>
      </c>
      <c r="C428" s="8" t="s">
        <v>76</v>
      </c>
      <c r="D428" s="8" t="s">
        <v>545</v>
      </c>
      <c r="E428" s="8">
        <v>0.59999999999999987</v>
      </c>
    </row>
    <row r="429" spans="1:5" ht="24.75">
      <c r="A429" s="8" t="s">
        <v>123</v>
      </c>
      <c r="B429" s="8" t="s">
        <v>71</v>
      </c>
      <c r="C429" s="8" t="s">
        <v>76</v>
      </c>
      <c r="D429" s="8" t="s">
        <v>546</v>
      </c>
      <c r="E429" s="8">
        <v>0.59999999999999987</v>
      </c>
    </row>
    <row r="430" spans="1:5" ht="24.75">
      <c r="A430" s="8" t="s">
        <v>123</v>
      </c>
      <c r="B430" s="8" t="s">
        <v>71</v>
      </c>
      <c r="C430" s="8" t="s">
        <v>76</v>
      </c>
      <c r="D430" s="8" t="s">
        <v>547</v>
      </c>
      <c r="E430" s="8">
        <v>0.59999999999999987</v>
      </c>
    </row>
    <row r="431" spans="1:5" ht="24.75">
      <c r="A431" s="8" t="s">
        <v>123</v>
      </c>
      <c r="B431" s="8" t="s">
        <v>71</v>
      </c>
      <c r="C431" s="8" t="s">
        <v>76</v>
      </c>
      <c r="D431" s="8" t="s">
        <v>548</v>
      </c>
      <c r="E431" s="8">
        <v>0.59999999999999987</v>
      </c>
    </row>
    <row r="432" spans="1:5" ht="24.75">
      <c r="A432" s="8" t="s">
        <v>123</v>
      </c>
      <c r="B432" s="8" t="s">
        <v>71</v>
      </c>
      <c r="C432" s="8" t="s">
        <v>76</v>
      </c>
      <c r="D432" s="8" t="s">
        <v>549</v>
      </c>
      <c r="E432" s="8">
        <v>0.59999999999999987</v>
      </c>
    </row>
    <row r="433" spans="1:5" ht="24.75">
      <c r="A433" s="8" t="s">
        <v>123</v>
      </c>
      <c r="B433" s="8" t="s">
        <v>71</v>
      </c>
      <c r="C433" s="8" t="s">
        <v>76</v>
      </c>
      <c r="D433" s="8" t="s">
        <v>550</v>
      </c>
      <c r="E433" s="8">
        <v>0.59999999999999987</v>
      </c>
    </row>
    <row r="434" spans="1:5" ht="24.75">
      <c r="A434" s="8" t="s">
        <v>123</v>
      </c>
      <c r="B434" s="8" t="s">
        <v>71</v>
      </c>
      <c r="C434" s="8" t="s">
        <v>76</v>
      </c>
      <c r="D434" s="8" t="s">
        <v>551</v>
      </c>
      <c r="E434" s="8">
        <v>0.59999999999999987</v>
      </c>
    </row>
    <row r="435" spans="1:5" ht="24.75">
      <c r="A435" s="8" t="s">
        <v>123</v>
      </c>
      <c r="B435" s="8" t="s">
        <v>71</v>
      </c>
      <c r="C435" s="8" t="s">
        <v>76</v>
      </c>
      <c r="D435" s="8" t="s">
        <v>552</v>
      </c>
      <c r="E435" s="8">
        <v>0.59999999999999987</v>
      </c>
    </row>
    <row r="436" spans="1:5" ht="24.75">
      <c r="A436" s="8" t="s">
        <v>123</v>
      </c>
      <c r="B436" s="8" t="s">
        <v>71</v>
      </c>
      <c r="C436" s="8" t="s">
        <v>76</v>
      </c>
      <c r="D436" s="8" t="s">
        <v>553</v>
      </c>
      <c r="E436" s="8">
        <v>0.59999999999999987</v>
      </c>
    </row>
    <row r="437" spans="1:5" ht="24.75">
      <c r="A437" s="8" t="s">
        <v>123</v>
      </c>
      <c r="B437" s="8" t="s">
        <v>71</v>
      </c>
      <c r="C437" s="8" t="s">
        <v>76</v>
      </c>
      <c r="D437" s="8" t="s">
        <v>554</v>
      </c>
      <c r="E437" s="8">
        <v>0.59999999999999987</v>
      </c>
    </row>
    <row r="438" spans="1:5" ht="24.75">
      <c r="A438" s="8" t="s">
        <v>123</v>
      </c>
      <c r="B438" s="8" t="s">
        <v>71</v>
      </c>
      <c r="C438" s="8" t="s">
        <v>76</v>
      </c>
      <c r="D438" s="8" t="s">
        <v>555</v>
      </c>
      <c r="E438" s="8">
        <v>0.59999999999999987</v>
      </c>
    </row>
    <row r="439" spans="1:5" ht="24.75">
      <c r="A439" s="8" t="s">
        <v>123</v>
      </c>
      <c r="B439" s="8" t="s">
        <v>71</v>
      </c>
      <c r="C439" s="8" t="s">
        <v>76</v>
      </c>
      <c r="D439" s="8" t="s">
        <v>556</v>
      </c>
      <c r="E439" s="8">
        <v>0.59999999999999987</v>
      </c>
    </row>
    <row r="440" spans="1:5" ht="24.75">
      <c r="A440" s="8" t="s">
        <v>123</v>
      </c>
      <c r="B440" s="8" t="s">
        <v>71</v>
      </c>
      <c r="C440" s="8" t="s">
        <v>76</v>
      </c>
      <c r="D440" s="8" t="s">
        <v>557</v>
      </c>
      <c r="E440" s="8">
        <v>0.59999999999999987</v>
      </c>
    </row>
    <row r="441" spans="1:5" ht="24.75">
      <c r="A441" s="8" t="s">
        <v>123</v>
      </c>
      <c r="B441" s="8" t="s">
        <v>71</v>
      </c>
      <c r="C441" s="8" t="s">
        <v>76</v>
      </c>
      <c r="D441" s="8" t="s">
        <v>558</v>
      </c>
      <c r="E441" s="8">
        <v>0.59999999999999987</v>
      </c>
    </row>
    <row r="442" spans="1:5" ht="24.75">
      <c r="A442" s="8" t="s">
        <v>123</v>
      </c>
      <c r="B442" s="8" t="s">
        <v>71</v>
      </c>
      <c r="C442" s="8" t="s">
        <v>76</v>
      </c>
      <c r="D442" s="8" t="s">
        <v>559</v>
      </c>
      <c r="E442" s="8">
        <v>0.59999999999999987</v>
      </c>
    </row>
    <row r="443" spans="1:5" ht="24.75">
      <c r="A443" s="8" t="s">
        <v>123</v>
      </c>
      <c r="B443" s="8" t="s">
        <v>71</v>
      </c>
      <c r="C443" s="8" t="s">
        <v>76</v>
      </c>
      <c r="D443" s="8" t="s">
        <v>560</v>
      </c>
      <c r="E443" s="8">
        <v>0.59999999999999987</v>
      </c>
    </row>
    <row r="444" spans="1:5" ht="24.75">
      <c r="A444" s="8" t="s">
        <v>123</v>
      </c>
      <c r="B444" s="8" t="s">
        <v>71</v>
      </c>
      <c r="C444" s="8" t="s">
        <v>76</v>
      </c>
      <c r="D444" s="8" t="s">
        <v>561</v>
      </c>
      <c r="E444" s="8">
        <v>0.59999999999999987</v>
      </c>
    </row>
    <row r="445" spans="1:5" ht="24.75">
      <c r="A445" s="8" t="s">
        <v>123</v>
      </c>
      <c r="B445" s="8" t="s">
        <v>71</v>
      </c>
      <c r="C445" s="8" t="s">
        <v>76</v>
      </c>
      <c r="D445" s="8" t="s">
        <v>562</v>
      </c>
      <c r="E445" s="8">
        <v>3.6999999999999993</v>
      </c>
    </row>
    <row r="446" spans="1:5" ht="24.75">
      <c r="A446" s="8" t="s">
        <v>123</v>
      </c>
      <c r="B446" s="8" t="s">
        <v>71</v>
      </c>
      <c r="C446" s="8" t="s">
        <v>76</v>
      </c>
      <c r="D446" s="8" t="s">
        <v>563</v>
      </c>
      <c r="E446" s="8">
        <v>3.6999999999999993</v>
      </c>
    </row>
    <row r="447" spans="1:5" ht="24.75">
      <c r="A447" s="8" t="s">
        <v>123</v>
      </c>
      <c r="B447" s="8" t="s">
        <v>71</v>
      </c>
      <c r="C447" s="8" t="s">
        <v>76</v>
      </c>
      <c r="D447" s="8" t="s">
        <v>564</v>
      </c>
      <c r="E447" s="8">
        <v>3.6999999999999993</v>
      </c>
    </row>
    <row r="448" spans="1:5" ht="24.75">
      <c r="A448" s="8" t="s">
        <v>123</v>
      </c>
      <c r="B448" s="8" t="s">
        <v>71</v>
      </c>
      <c r="C448" s="8" t="s">
        <v>76</v>
      </c>
      <c r="D448" s="8" t="s">
        <v>565</v>
      </c>
      <c r="E448" s="8">
        <v>3.6999999999999993</v>
      </c>
    </row>
    <row r="449" spans="1:5" ht="24.75">
      <c r="A449" s="8" t="s">
        <v>123</v>
      </c>
      <c r="B449" s="8" t="s">
        <v>71</v>
      </c>
      <c r="C449" s="8" t="s">
        <v>76</v>
      </c>
      <c r="D449" s="8" t="s">
        <v>566</v>
      </c>
      <c r="E449" s="8">
        <v>3.6999999999999993</v>
      </c>
    </row>
    <row r="450" spans="1:5" ht="24.75">
      <c r="A450" s="8" t="s">
        <v>123</v>
      </c>
      <c r="B450" s="8" t="s">
        <v>71</v>
      </c>
      <c r="C450" s="8" t="s">
        <v>76</v>
      </c>
      <c r="D450" s="8" t="s">
        <v>567</v>
      </c>
      <c r="E450" s="8">
        <v>3.6999999999999993</v>
      </c>
    </row>
    <row r="451" spans="1:5" ht="24.75">
      <c r="A451" s="8" t="s">
        <v>123</v>
      </c>
      <c r="B451" s="8" t="s">
        <v>71</v>
      </c>
      <c r="C451" s="8" t="s">
        <v>76</v>
      </c>
      <c r="D451" s="8" t="s">
        <v>568</v>
      </c>
      <c r="E451" s="8">
        <v>3.6999999999999993</v>
      </c>
    </row>
    <row r="452" spans="1:5" ht="24.75">
      <c r="A452" s="8" t="s">
        <v>123</v>
      </c>
      <c r="B452" s="8" t="s">
        <v>71</v>
      </c>
      <c r="C452" s="8" t="s">
        <v>76</v>
      </c>
      <c r="D452" s="8" t="s">
        <v>569</v>
      </c>
      <c r="E452" s="8">
        <v>3.6999999999999993</v>
      </c>
    </row>
    <row r="453" spans="1:5" ht="24.75">
      <c r="A453" s="8" t="s">
        <v>123</v>
      </c>
      <c r="B453" s="8" t="s">
        <v>71</v>
      </c>
      <c r="C453" s="8" t="s">
        <v>76</v>
      </c>
      <c r="D453" s="8" t="s">
        <v>570</v>
      </c>
      <c r="E453" s="8">
        <v>3.6999999999999993</v>
      </c>
    </row>
    <row r="454" spans="1:5" ht="24.75">
      <c r="A454" s="8" t="s">
        <v>123</v>
      </c>
      <c r="B454" s="8" t="s">
        <v>71</v>
      </c>
      <c r="C454" s="8" t="s">
        <v>76</v>
      </c>
      <c r="D454" s="8" t="s">
        <v>571</v>
      </c>
      <c r="E454" s="8">
        <v>3.6999999999999993</v>
      </c>
    </row>
    <row r="455" spans="1:5">
      <c r="A455" s="1" t="s">
        <v>64</v>
      </c>
      <c r="B455" s="1" t="s">
        <v>64</v>
      </c>
      <c r="C455" s="1">
        <f>SUBTOTAL(103,Elements10_1_11[Elemento])</f>
        <v>448</v>
      </c>
      <c r="D455" s="1" t="s">
        <v>64</v>
      </c>
      <c r="E455" s="1">
        <f>SUBTOTAL(109,Elements10_1_11[Totais:])</f>
        <v>931.90514237907166</v>
      </c>
    </row>
  </sheetData>
  <mergeCells count="3">
    <mergeCell ref="A1:E2"/>
    <mergeCell ref="A4:E4"/>
    <mergeCell ref="A5:E5"/>
  </mergeCells>
  <hyperlinks>
    <hyperlink ref="A1" location="'10.1.1'!A1" display="FIXAÇÃO (ENCUNHAMENTO) DE ALVENARIA DE VEDAÇÃO COM ESPUMA DE POLIURETANO EXPANSIVA. AF_03/2024" xr:uid="{00000000-0004-0000-0D00-000000000000}"/>
    <hyperlink ref="B1" location="'10.1.1'!A1" display="FIXAÇÃO (ENCUNHAMENTO) DE ALVENARIA DE VEDAÇÃO COM ESPUMA DE POLIURETANO EXPANSIVA. AF_03/2024" xr:uid="{00000000-0004-0000-0D00-000001000000}"/>
    <hyperlink ref="C1" location="'10.1.1'!A1" display="FIXAÇÃO (ENCUNHAMENTO) DE ALVENARIA DE VEDAÇÃO COM ESPUMA DE POLIURETANO EXPANSIVA. AF_03/2024" xr:uid="{00000000-0004-0000-0D00-000002000000}"/>
    <hyperlink ref="D1" location="'10.1.1'!A1" display="FIXAÇÃO (ENCUNHAMENTO) DE ALVENARIA DE VEDAÇÃO COM ESPUMA DE POLIURETANO EXPANSIVA. AF_03/2024" xr:uid="{00000000-0004-0000-0D00-000003000000}"/>
    <hyperlink ref="E1" location="'10.1.1'!A1" display="FIXAÇÃO (ENCUNHAMENTO) DE ALVENARIA DE VEDAÇÃO COM ESPUMA DE POLIURETANO EXPANSIVA. AF_03/2024" xr:uid="{00000000-0004-0000-0D00-000004000000}"/>
    <hyperlink ref="A2" location="'10.1.1'!A1" display="FIXAÇÃO (ENCUNHAMENTO) DE ALVENARIA DE VEDAÇÃO COM ESPUMA DE POLIURETANO EXPANSIVA. AF_03/2024" xr:uid="{00000000-0004-0000-0D00-000005000000}"/>
    <hyperlink ref="B2" location="'10.1.1'!A1" display="FIXAÇÃO (ENCUNHAMENTO) DE ALVENARIA DE VEDAÇÃO COM ESPUMA DE POLIURETANO EXPANSIVA. AF_03/2024" xr:uid="{00000000-0004-0000-0D00-000006000000}"/>
    <hyperlink ref="C2" location="'10.1.1'!A1" display="FIXAÇÃO (ENCUNHAMENTO) DE ALVENARIA DE VEDAÇÃO COM ESPUMA DE POLIURETANO EXPANSIVA. AF_03/2024" xr:uid="{00000000-0004-0000-0D00-000007000000}"/>
    <hyperlink ref="D2" location="'10.1.1'!A1" display="FIXAÇÃO (ENCUNHAMENTO) DE ALVENARIA DE VEDAÇÃO COM ESPUMA DE POLIURETANO EXPANSIVA. AF_03/2024" xr:uid="{00000000-0004-0000-0D00-000008000000}"/>
    <hyperlink ref="E2" location="'10.1.1'!A1" display="FIXAÇÃO (ENCUNHAMENTO) DE ALVENARIA DE VEDAÇÃO COM ESPUMA DE POLIURETANO EXPANSIVA. AF_03/2024" xr:uid="{00000000-0004-0000-0D00-000009000000}"/>
    <hyperlink ref="A4" location="'10.1.1'!A1" display="Paredes (Altura desconectada)" xr:uid="{00000000-0004-0000-0D00-00000A000000}"/>
    <hyperlink ref="B4" location="'10.1.1'!A1" display="Paredes (Altura desconectada)" xr:uid="{00000000-0004-0000-0D00-00000B000000}"/>
    <hyperlink ref="C4" location="'10.1.1'!A1" display="Paredes (Altura desconectada)" xr:uid="{00000000-0004-0000-0D00-00000C000000}"/>
    <hyperlink ref="D4" location="'10.1.1'!A1" display="Paredes (Altura desconectada)" xr:uid="{00000000-0004-0000-0D00-00000D000000}"/>
    <hyperlink ref="E4" location="'10.1.1'!A1" display="Paredes (Altura desconectada)" xr:uid="{00000000-0004-0000-0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411"/>
  <sheetViews>
    <sheetView showGridLines="0" topLeftCell="A392" workbookViewId="0">
      <selection activeCell="E411" activeCellId="1" sqref="E399 E411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21</v>
      </c>
      <c r="B1" s="23" t="s">
        <v>21</v>
      </c>
      <c r="C1" s="23" t="s">
        <v>21</v>
      </c>
      <c r="D1" s="23" t="s">
        <v>21</v>
      </c>
      <c r="E1" s="23" t="s">
        <v>21</v>
      </c>
    </row>
    <row r="2" spans="1:5">
      <c r="A2" s="23" t="s">
        <v>21</v>
      </c>
      <c r="B2" s="23" t="s">
        <v>21</v>
      </c>
      <c r="C2" s="23" t="s">
        <v>21</v>
      </c>
      <c r="D2" s="23" t="s">
        <v>21</v>
      </c>
      <c r="E2" s="23" t="s">
        <v>21</v>
      </c>
    </row>
    <row r="4" spans="1:5">
      <c r="A4" s="21" t="s">
        <v>77</v>
      </c>
      <c r="B4" s="21" t="s">
        <v>77</v>
      </c>
      <c r="C4" s="21" t="s">
        <v>77</v>
      </c>
      <c r="D4" s="21" t="s">
        <v>77</v>
      </c>
      <c r="E4" s="21" t="s">
        <v>77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7" t="s">
        <v>118</v>
      </c>
      <c r="B6" s="7" t="s">
        <v>119</v>
      </c>
      <c r="C6" s="7" t="s">
        <v>120</v>
      </c>
      <c r="D6" s="7" t="s">
        <v>121</v>
      </c>
      <c r="E6" s="7" t="s">
        <v>122</v>
      </c>
    </row>
    <row r="7" spans="1:5" ht="24.75">
      <c r="A7" s="8" t="s">
        <v>123</v>
      </c>
      <c r="B7" s="8" t="s">
        <v>71</v>
      </c>
      <c r="C7" s="8" t="s">
        <v>79</v>
      </c>
      <c r="D7" s="8" t="s">
        <v>572</v>
      </c>
      <c r="E7" s="8">
        <v>22.920120608161326</v>
      </c>
    </row>
    <row r="8" spans="1:5" ht="24.75">
      <c r="A8" s="8" t="s">
        <v>123</v>
      </c>
      <c r="B8" s="8" t="s">
        <v>71</v>
      </c>
      <c r="C8" s="8" t="s">
        <v>79</v>
      </c>
      <c r="D8" s="8" t="s">
        <v>573</v>
      </c>
      <c r="E8" s="8">
        <v>3.0785264730703434</v>
      </c>
    </row>
    <row r="9" spans="1:5" ht="24.75">
      <c r="A9" s="8" t="s">
        <v>123</v>
      </c>
      <c r="B9" s="8" t="s">
        <v>71</v>
      </c>
      <c r="C9" s="8" t="s">
        <v>79</v>
      </c>
      <c r="D9" s="8" t="s">
        <v>574</v>
      </c>
      <c r="E9" s="8">
        <v>23.097943390561042</v>
      </c>
    </row>
    <row r="10" spans="1:5" ht="24.75">
      <c r="A10" s="8" t="s">
        <v>123</v>
      </c>
      <c r="B10" s="8" t="s">
        <v>71</v>
      </c>
      <c r="C10" s="8" t="s">
        <v>79</v>
      </c>
      <c r="D10" s="8" t="s">
        <v>575</v>
      </c>
      <c r="E10" s="8">
        <v>3.6594994729540802</v>
      </c>
    </row>
    <row r="11" spans="1:5" ht="24.75">
      <c r="A11" s="8" t="s">
        <v>123</v>
      </c>
      <c r="B11" s="8" t="s">
        <v>71</v>
      </c>
      <c r="C11" s="8" t="s">
        <v>79</v>
      </c>
      <c r="D11" s="8" t="s">
        <v>576</v>
      </c>
      <c r="E11" s="8">
        <v>0.38400001653336741</v>
      </c>
    </row>
    <row r="12" spans="1:5" ht="24.75">
      <c r="A12" s="8" t="s">
        <v>123</v>
      </c>
      <c r="B12" s="8" t="s">
        <v>71</v>
      </c>
      <c r="C12" s="8" t="s">
        <v>79</v>
      </c>
      <c r="D12" s="8" t="s">
        <v>577</v>
      </c>
      <c r="E12" s="8">
        <v>33.929442272325375</v>
      </c>
    </row>
    <row r="13" spans="1:5" ht="24.75">
      <c r="A13" s="8" t="s">
        <v>123</v>
      </c>
      <c r="B13" s="8" t="s">
        <v>71</v>
      </c>
      <c r="C13" s="8" t="s">
        <v>79</v>
      </c>
      <c r="D13" s="8" t="s">
        <v>578</v>
      </c>
      <c r="E13" s="8">
        <v>22.564099438845009</v>
      </c>
    </row>
    <row r="14" spans="1:5" ht="24.75">
      <c r="A14" s="8" t="s">
        <v>123</v>
      </c>
      <c r="B14" s="8" t="s">
        <v>71</v>
      </c>
      <c r="C14" s="8" t="s">
        <v>79</v>
      </c>
      <c r="D14" s="8" t="s">
        <v>579</v>
      </c>
      <c r="E14" s="8">
        <v>3.4473625848610405E-2</v>
      </c>
    </row>
    <row r="15" spans="1:5" ht="24.75">
      <c r="A15" s="8" t="s">
        <v>123</v>
      </c>
      <c r="B15" s="8" t="s">
        <v>71</v>
      </c>
      <c r="C15" s="8" t="s">
        <v>79</v>
      </c>
      <c r="D15" s="8" t="s">
        <v>580</v>
      </c>
      <c r="E15" s="8">
        <v>1.7215214642712469</v>
      </c>
    </row>
    <row r="16" spans="1:5" ht="24.75">
      <c r="A16" s="8" t="s">
        <v>123</v>
      </c>
      <c r="B16" s="8" t="s">
        <v>71</v>
      </c>
      <c r="C16" s="8" t="s">
        <v>79</v>
      </c>
      <c r="D16" s="8" t="s">
        <v>581</v>
      </c>
      <c r="E16" s="8">
        <v>11.389634586544245</v>
      </c>
    </row>
    <row r="17" spans="1:5" ht="24.75">
      <c r="A17" s="8" t="s">
        <v>123</v>
      </c>
      <c r="B17" s="8" t="s">
        <v>71</v>
      </c>
      <c r="C17" s="8" t="s">
        <v>79</v>
      </c>
      <c r="D17" s="8" t="s">
        <v>582</v>
      </c>
      <c r="E17" s="8">
        <v>7.0604997811471977</v>
      </c>
    </row>
    <row r="18" spans="1:5" ht="24.75">
      <c r="A18" s="8" t="s">
        <v>123</v>
      </c>
      <c r="B18" s="8" t="s">
        <v>71</v>
      </c>
      <c r="C18" s="8" t="s">
        <v>79</v>
      </c>
      <c r="D18" s="8" t="s">
        <v>583</v>
      </c>
      <c r="E18" s="8">
        <v>21.847500941378133</v>
      </c>
    </row>
    <row r="19" spans="1:5" ht="24.75">
      <c r="A19" s="8" t="s">
        <v>123</v>
      </c>
      <c r="B19" s="8" t="s">
        <v>71</v>
      </c>
      <c r="C19" s="8" t="s">
        <v>79</v>
      </c>
      <c r="D19" s="8" t="s">
        <v>584</v>
      </c>
      <c r="E19" s="8">
        <v>7.0604997811471977</v>
      </c>
    </row>
    <row r="20" spans="1:5" ht="24.75">
      <c r="A20" s="8" t="s">
        <v>123</v>
      </c>
      <c r="B20" s="8" t="s">
        <v>71</v>
      </c>
      <c r="C20" s="8" t="s">
        <v>79</v>
      </c>
      <c r="D20" s="8" t="s">
        <v>585</v>
      </c>
      <c r="E20" s="8">
        <v>8.8020041360267136</v>
      </c>
    </row>
    <row r="21" spans="1:5" ht="24.75">
      <c r="A21" s="8" t="s">
        <v>123</v>
      </c>
      <c r="B21" s="8" t="s">
        <v>71</v>
      </c>
      <c r="C21" s="8" t="s">
        <v>79</v>
      </c>
      <c r="D21" s="8" t="s">
        <v>586</v>
      </c>
      <c r="E21" s="8">
        <v>0.63000035334779791</v>
      </c>
    </row>
    <row r="22" spans="1:5" ht="24.75">
      <c r="A22" s="8" t="s">
        <v>123</v>
      </c>
      <c r="B22" s="8" t="s">
        <v>71</v>
      </c>
      <c r="C22" s="8" t="s">
        <v>79</v>
      </c>
      <c r="D22" s="8" t="s">
        <v>587</v>
      </c>
      <c r="E22" s="8">
        <v>5.0692544766506664</v>
      </c>
    </row>
    <row r="23" spans="1:5" ht="24.75">
      <c r="A23" s="8" t="s">
        <v>123</v>
      </c>
      <c r="B23" s="8" t="s">
        <v>71</v>
      </c>
      <c r="C23" s="8" t="s">
        <v>79</v>
      </c>
      <c r="D23" s="8" t="s">
        <v>588</v>
      </c>
      <c r="E23" s="8">
        <v>1.4689931764991444</v>
      </c>
    </row>
    <row r="24" spans="1:5" ht="24.75">
      <c r="A24" s="8" t="s">
        <v>123</v>
      </c>
      <c r="B24" s="8" t="s">
        <v>71</v>
      </c>
      <c r="C24" s="8" t="s">
        <v>79</v>
      </c>
      <c r="D24" s="8" t="s">
        <v>589</v>
      </c>
      <c r="E24" s="8">
        <v>7.254000213608597</v>
      </c>
    </row>
    <row r="25" spans="1:5" ht="24.75">
      <c r="A25" s="8" t="s">
        <v>123</v>
      </c>
      <c r="B25" s="8" t="s">
        <v>71</v>
      </c>
      <c r="C25" s="8" t="s">
        <v>79</v>
      </c>
      <c r="D25" s="8" t="s">
        <v>590</v>
      </c>
      <c r="E25" s="8">
        <v>1.3500110741254429E-2</v>
      </c>
    </row>
    <row r="26" spans="1:5" ht="24.75">
      <c r="A26" s="8" t="s">
        <v>123</v>
      </c>
      <c r="B26" s="8" t="s">
        <v>71</v>
      </c>
      <c r="C26" s="8" t="s">
        <v>79</v>
      </c>
      <c r="D26" s="8" t="s">
        <v>591</v>
      </c>
      <c r="E26" s="8">
        <v>0.91574872961211196</v>
      </c>
    </row>
    <row r="27" spans="1:5" ht="24.75">
      <c r="A27" s="8" t="s">
        <v>123</v>
      </c>
      <c r="B27" s="8" t="s">
        <v>71</v>
      </c>
      <c r="C27" s="8" t="s">
        <v>79</v>
      </c>
      <c r="D27" s="8" t="s">
        <v>592</v>
      </c>
      <c r="E27" s="8">
        <v>8.802003992447915</v>
      </c>
    </row>
    <row r="28" spans="1:5" ht="24.75">
      <c r="A28" s="8" t="s">
        <v>123</v>
      </c>
      <c r="B28" s="8" t="s">
        <v>71</v>
      </c>
      <c r="C28" s="8" t="s">
        <v>79</v>
      </c>
      <c r="D28" s="8" t="s">
        <v>593</v>
      </c>
      <c r="E28" s="8">
        <v>7.2180015784368132</v>
      </c>
    </row>
    <row r="29" spans="1:5" ht="24.75">
      <c r="A29" s="8" t="s">
        <v>123</v>
      </c>
      <c r="B29" s="8" t="s">
        <v>71</v>
      </c>
      <c r="C29" s="8" t="s">
        <v>79</v>
      </c>
      <c r="D29" s="8" t="s">
        <v>594</v>
      </c>
      <c r="E29" s="8">
        <v>4.7012190704566725</v>
      </c>
    </row>
    <row r="30" spans="1:5" ht="24.75">
      <c r="A30" s="8" t="s">
        <v>123</v>
      </c>
      <c r="B30" s="8" t="s">
        <v>71</v>
      </c>
      <c r="C30" s="8" t="s">
        <v>79</v>
      </c>
      <c r="D30" s="8" t="s">
        <v>595</v>
      </c>
      <c r="E30" s="8">
        <v>6.7814997047615169</v>
      </c>
    </row>
    <row r="31" spans="1:5" ht="24.75">
      <c r="A31" s="8" t="s">
        <v>123</v>
      </c>
      <c r="B31" s="8" t="s">
        <v>71</v>
      </c>
      <c r="C31" s="8" t="s">
        <v>79</v>
      </c>
      <c r="D31" s="8" t="s">
        <v>596</v>
      </c>
      <c r="E31" s="8">
        <v>23.974719952508003</v>
      </c>
    </row>
    <row r="32" spans="1:5" ht="24.75">
      <c r="A32" s="8" t="s">
        <v>123</v>
      </c>
      <c r="B32" s="8" t="s">
        <v>71</v>
      </c>
      <c r="C32" s="8" t="s">
        <v>79</v>
      </c>
      <c r="D32" s="8" t="s">
        <v>597</v>
      </c>
      <c r="E32" s="8">
        <v>13.999502308422095</v>
      </c>
    </row>
    <row r="33" spans="1:5" ht="24.75">
      <c r="A33" s="8" t="s">
        <v>123</v>
      </c>
      <c r="B33" s="8" t="s">
        <v>71</v>
      </c>
      <c r="C33" s="8" t="s">
        <v>79</v>
      </c>
      <c r="D33" s="8" t="s">
        <v>598</v>
      </c>
      <c r="E33" s="8">
        <v>8.801996907124277</v>
      </c>
    </row>
    <row r="34" spans="1:5" ht="24.75">
      <c r="A34" s="8" t="s">
        <v>123</v>
      </c>
      <c r="B34" s="8" t="s">
        <v>71</v>
      </c>
      <c r="C34" s="8" t="s">
        <v>79</v>
      </c>
      <c r="D34" s="8" t="s">
        <v>599</v>
      </c>
      <c r="E34" s="8">
        <v>0.8999985695432694</v>
      </c>
    </row>
    <row r="35" spans="1:5" ht="24.75">
      <c r="A35" s="8" t="s">
        <v>123</v>
      </c>
      <c r="B35" s="8" t="s">
        <v>71</v>
      </c>
      <c r="C35" s="8" t="s">
        <v>79</v>
      </c>
      <c r="D35" s="8" t="s">
        <v>600</v>
      </c>
      <c r="E35" s="8">
        <v>11.832299961746411</v>
      </c>
    </row>
    <row r="36" spans="1:5" ht="24.75">
      <c r="A36" s="8" t="s">
        <v>123</v>
      </c>
      <c r="B36" s="8" t="s">
        <v>71</v>
      </c>
      <c r="C36" s="8" t="s">
        <v>79</v>
      </c>
      <c r="D36" s="8" t="s">
        <v>601</v>
      </c>
      <c r="E36" s="8">
        <v>7.1596503138992622</v>
      </c>
    </row>
    <row r="37" spans="1:5" ht="24.75">
      <c r="A37" s="8" t="s">
        <v>123</v>
      </c>
      <c r="B37" s="8" t="s">
        <v>71</v>
      </c>
      <c r="C37" s="8" t="s">
        <v>79</v>
      </c>
      <c r="D37" s="8" t="s">
        <v>602</v>
      </c>
      <c r="E37" s="8">
        <v>1.6910600913047205</v>
      </c>
    </row>
    <row r="38" spans="1:5" ht="24.75">
      <c r="A38" s="8" t="s">
        <v>123</v>
      </c>
      <c r="B38" s="8" t="s">
        <v>71</v>
      </c>
      <c r="C38" s="8" t="s">
        <v>79</v>
      </c>
      <c r="D38" s="8" t="s">
        <v>603</v>
      </c>
      <c r="E38" s="8">
        <v>3.856923096407519</v>
      </c>
    </row>
    <row r="39" spans="1:5" ht="24.75">
      <c r="A39" s="8" t="s">
        <v>123</v>
      </c>
      <c r="B39" s="8" t="s">
        <v>71</v>
      </c>
      <c r="C39" s="8" t="s">
        <v>79</v>
      </c>
      <c r="D39" s="8" t="s">
        <v>604</v>
      </c>
      <c r="E39" s="8">
        <v>0.63000033037810599</v>
      </c>
    </row>
    <row r="40" spans="1:5" ht="24.75">
      <c r="A40" s="8" t="s">
        <v>123</v>
      </c>
      <c r="B40" s="8" t="s">
        <v>71</v>
      </c>
      <c r="C40" s="8" t="s">
        <v>79</v>
      </c>
      <c r="D40" s="8" t="s">
        <v>605</v>
      </c>
      <c r="E40" s="8">
        <v>61.964129847392485</v>
      </c>
    </row>
    <row r="41" spans="1:5" ht="24.75">
      <c r="A41" s="8" t="s">
        <v>123</v>
      </c>
      <c r="B41" s="8" t="s">
        <v>71</v>
      </c>
      <c r="C41" s="8" t="s">
        <v>79</v>
      </c>
      <c r="D41" s="8" t="s">
        <v>606</v>
      </c>
      <c r="E41" s="8">
        <v>6.9155589198982037</v>
      </c>
    </row>
    <row r="42" spans="1:5" ht="24.75">
      <c r="A42" s="8" t="s">
        <v>123</v>
      </c>
      <c r="B42" s="8" t="s">
        <v>71</v>
      </c>
      <c r="C42" s="8" t="s">
        <v>79</v>
      </c>
      <c r="D42" s="8" t="s">
        <v>607</v>
      </c>
      <c r="E42" s="8">
        <v>3.5657005531715336</v>
      </c>
    </row>
    <row r="43" spans="1:5" ht="24.75">
      <c r="A43" s="8" t="s">
        <v>123</v>
      </c>
      <c r="B43" s="8" t="s">
        <v>71</v>
      </c>
      <c r="C43" s="8" t="s">
        <v>79</v>
      </c>
      <c r="D43" s="8" t="s">
        <v>608</v>
      </c>
      <c r="E43" s="8">
        <v>1.636246100555026</v>
      </c>
    </row>
    <row r="44" spans="1:5" ht="24.75">
      <c r="A44" s="8" t="s">
        <v>123</v>
      </c>
      <c r="B44" s="8" t="s">
        <v>71</v>
      </c>
      <c r="C44" s="8" t="s">
        <v>79</v>
      </c>
      <c r="D44" s="8" t="s">
        <v>609</v>
      </c>
      <c r="E44" s="8">
        <v>20.695500356036138</v>
      </c>
    </row>
    <row r="45" spans="1:5" ht="24.75">
      <c r="A45" s="8" t="s">
        <v>123</v>
      </c>
      <c r="B45" s="8" t="s">
        <v>71</v>
      </c>
      <c r="C45" s="8" t="s">
        <v>79</v>
      </c>
      <c r="D45" s="8" t="s">
        <v>610</v>
      </c>
      <c r="E45" s="8">
        <v>0.49574577892683791</v>
      </c>
    </row>
    <row r="46" spans="1:5" ht="24.75">
      <c r="A46" s="8" t="s">
        <v>123</v>
      </c>
      <c r="B46" s="8" t="s">
        <v>71</v>
      </c>
      <c r="C46" s="8" t="s">
        <v>79</v>
      </c>
      <c r="D46" s="8" t="s">
        <v>611</v>
      </c>
      <c r="E46" s="8">
        <v>20.695500356036142</v>
      </c>
    </row>
    <row r="47" spans="1:5" ht="24.75">
      <c r="A47" s="8" t="s">
        <v>123</v>
      </c>
      <c r="B47" s="8" t="s">
        <v>71</v>
      </c>
      <c r="C47" s="8" t="s">
        <v>79</v>
      </c>
      <c r="D47" s="8" t="s">
        <v>612</v>
      </c>
      <c r="E47" s="8">
        <v>18.030000867493218</v>
      </c>
    </row>
    <row r="48" spans="1:5" ht="24.75">
      <c r="A48" s="8" t="s">
        <v>123</v>
      </c>
      <c r="B48" s="8" t="s">
        <v>71</v>
      </c>
      <c r="C48" s="8" t="s">
        <v>79</v>
      </c>
      <c r="D48" s="8" t="s">
        <v>613</v>
      </c>
      <c r="E48" s="8">
        <v>6.8354997700196813</v>
      </c>
    </row>
    <row r="49" spans="1:5" ht="24.75">
      <c r="A49" s="8" t="s">
        <v>123</v>
      </c>
      <c r="B49" s="8" t="s">
        <v>71</v>
      </c>
      <c r="C49" s="8" t="s">
        <v>79</v>
      </c>
      <c r="D49" s="8" t="s">
        <v>614</v>
      </c>
      <c r="E49" s="8">
        <v>18.01875077520884</v>
      </c>
    </row>
    <row r="50" spans="1:5" ht="24.75">
      <c r="A50" s="8" t="s">
        <v>123</v>
      </c>
      <c r="B50" s="8" t="s">
        <v>71</v>
      </c>
      <c r="C50" s="8" t="s">
        <v>79</v>
      </c>
      <c r="D50" s="8" t="s">
        <v>615</v>
      </c>
      <c r="E50" s="8">
        <v>6.8219996592784282</v>
      </c>
    </row>
    <row r="51" spans="1:5" ht="24.75">
      <c r="A51" s="8" t="s">
        <v>123</v>
      </c>
      <c r="B51" s="8" t="s">
        <v>71</v>
      </c>
      <c r="C51" s="8" t="s">
        <v>79</v>
      </c>
      <c r="D51" s="8" t="s">
        <v>616</v>
      </c>
      <c r="E51" s="8">
        <v>19.722295804837174</v>
      </c>
    </row>
    <row r="52" spans="1:5" ht="24.75">
      <c r="A52" s="8" t="s">
        <v>123</v>
      </c>
      <c r="B52" s="8" t="s">
        <v>71</v>
      </c>
      <c r="C52" s="8" t="s">
        <v>79</v>
      </c>
      <c r="D52" s="8" t="s">
        <v>617</v>
      </c>
      <c r="E52" s="8">
        <v>17.163750384344699</v>
      </c>
    </row>
    <row r="53" spans="1:5" ht="24.75">
      <c r="A53" s="8" t="s">
        <v>123</v>
      </c>
      <c r="B53" s="8" t="s">
        <v>71</v>
      </c>
      <c r="C53" s="8" t="s">
        <v>79</v>
      </c>
      <c r="D53" s="8" t="s">
        <v>618</v>
      </c>
      <c r="E53" s="8">
        <v>8.4195033711716381</v>
      </c>
    </row>
    <row r="54" spans="1:5" ht="24.75">
      <c r="A54" s="8" t="s">
        <v>123</v>
      </c>
      <c r="B54" s="8" t="s">
        <v>71</v>
      </c>
      <c r="C54" s="8" t="s">
        <v>79</v>
      </c>
      <c r="D54" s="8" t="s">
        <v>619</v>
      </c>
      <c r="E54" s="8">
        <v>17.152500292060314</v>
      </c>
    </row>
    <row r="55" spans="1:5" ht="24.75">
      <c r="A55" s="8" t="s">
        <v>123</v>
      </c>
      <c r="B55" s="8" t="s">
        <v>71</v>
      </c>
      <c r="C55" s="8" t="s">
        <v>79</v>
      </c>
      <c r="D55" s="8" t="s">
        <v>620</v>
      </c>
      <c r="E55" s="8">
        <v>11.490002001709643</v>
      </c>
    </row>
    <row r="56" spans="1:5" ht="24.75">
      <c r="A56" s="8" t="s">
        <v>123</v>
      </c>
      <c r="B56" s="8" t="s">
        <v>71</v>
      </c>
      <c r="C56" s="8" t="s">
        <v>79</v>
      </c>
      <c r="D56" s="8" t="s">
        <v>621</v>
      </c>
      <c r="E56" s="8">
        <v>15.516688671429383</v>
      </c>
    </row>
    <row r="57" spans="1:5" ht="24.75">
      <c r="A57" s="8" t="s">
        <v>123</v>
      </c>
      <c r="B57" s="8" t="s">
        <v>71</v>
      </c>
      <c r="C57" s="8" t="s">
        <v>79</v>
      </c>
      <c r="D57" s="8" t="s">
        <v>622</v>
      </c>
      <c r="E57" s="8">
        <v>5.4637497446950034</v>
      </c>
    </row>
    <row r="58" spans="1:5" ht="24.75">
      <c r="A58" s="8" t="s">
        <v>123</v>
      </c>
      <c r="B58" s="8" t="s">
        <v>71</v>
      </c>
      <c r="C58" s="8" t="s">
        <v>79</v>
      </c>
      <c r="D58" s="8" t="s">
        <v>623</v>
      </c>
      <c r="E58" s="8">
        <v>4.701219070456669</v>
      </c>
    </row>
    <row r="59" spans="1:5" ht="24.75">
      <c r="A59" s="8" t="s">
        <v>123</v>
      </c>
      <c r="B59" s="8" t="s">
        <v>71</v>
      </c>
      <c r="C59" s="8" t="s">
        <v>79</v>
      </c>
      <c r="D59" s="8" t="s">
        <v>624</v>
      </c>
      <c r="E59" s="8">
        <v>7.218001584421069</v>
      </c>
    </row>
    <row r="60" spans="1:5" ht="24.75">
      <c r="A60" s="8" t="s">
        <v>123</v>
      </c>
      <c r="B60" s="8" t="s">
        <v>71</v>
      </c>
      <c r="C60" s="8" t="s">
        <v>79</v>
      </c>
      <c r="D60" s="8" t="s">
        <v>625</v>
      </c>
      <c r="E60" s="8">
        <v>15.862500633485485</v>
      </c>
    </row>
    <row r="61" spans="1:5" ht="24.75">
      <c r="A61" s="8" t="s">
        <v>123</v>
      </c>
      <c r="B61" s="8" t="s">
        <v>71</v>
      </c>
      <c r="C61" s="8" t="s">
        <v>79</v>
      </c>
      <c r="D61" s="8" t="s">
        <v>626</v>
      </c>
      <c r="E61" s="8">
        <v>27.109338208368634</v>
      </c>
    </row>
    <row r="62" spans="1:5" ht="24.75">
      <c r="A62" s="8" t="s">
        <v>123</v>
      </c>
      <c r="B62" s="8" t="s">
        <v>71</v>
      </c>
      <c r="C62" s="8" t="s">
        <v>79</v>
      </c>
      <c r="D62" s="8" t="s">
        <v>627</v>
      </c>
      <c r="E62" s="8">
        <v>34.288202541482015</v>
      </c>
    </row>
    <row r="63" spans="1:5" ht="24.75">
      <c r="A63" s="8" t="s">
        <v>123</v>
      </c>
      <c r="B63" s="8" t="s">
        <v>71</v>
      </c>
      <c r="C63" s="8" t="s">
        <v>79</v>
      </c>
      <c r="D63" s="8" t="s">
        <v>628</v>
      </c>
      <c r="E63" s="8">
        <v>2.0732001523770025</v>
      </c>
    </row>
    <row r="64" spans="1:5" ht="24.75">
      <c r="A64" s="8" t="s">
        <v>123</v>
      </c>
      <c r="B64" s="8" t="s">
        <v>71</v>
      </c>
      <c r="C64" s="8" t="s">
        <v>79</v>
      </c>
      <c r="D64" s="8" t="s">
        <v>629</v>
      </c>
      <c r="E64" s="8">
        <v>2.4055304221784115</v>
      </c>
    </row>
    <row r="65" spans="1:5" ht="24.75">
      <c r="A65" s="8" t="s">
        <v>123</v>
      </c>
      <c r="B65" s="8" t="s">
        <v>71</v>
      </c>
      <c r="C65" s="8" t="s">
        <v>79</v>
      </c>
      <c r="D65" s="8" t="s">
        <v>630</v>
      </c>
      <c r="E65" s="8">
        <v>2.4065304268178709</v>
      </c>
    </row>
    <row r="66" spans="1:5" ht="24.75">
      <c r="A66" s="8" t="s">
        <v>123</v>
      </c>
      <c r="B66" s="8" t="s">
        <v>71</v>
      </c>
      <c r="C66" s="8" t="s">
        <v>79</v>
      </c>
      <c r="D66" s="8" t="s">
        <v>631</v>
      </c>
      <c r="E66" s="8">
        <v>2.405530548252325</v>
      </c>
    </row>
    <row r="67" spans="1:5" ht="24.75">
      <c r="A67" s="8" t="s">
        <v>123</v>
      </c>
      <c r="B67" s="8" t="s">
        <v>71</v>
      </c>
      <c r="C67" s="8" t="s">
        <v>79</v>
      </c>
      <c r="D67" s="8" t="s">
        <v>632</v>
      </c>
      <c r="E67" s="8">
        <v>2.4065305749629342</v>
      </c>
    </row>
    <row r="68" spans="1:5" ht="24.75">
      <c r="A68" s="8" t="s">
        <v>123</v>
      </c>
      <c r="B68" s="8" t="s">
        <v>71</v>
      </c>
      <c r="C68" s="8" t="s">
        <v>79</v>
      </c>
      <c r="D68" s="8" t="s">
        <v>633</v>
      </c>
      <c r="E68" s="8">
        <v>1.039810144372</v>
      </c>
    </row>
    <row r="69" spans="1:5" ht="24.75">
      <c r="A69" s="8" t="s">
        <v>123</v>
      </c>
      <c r="B69" s="8" t="s">
        <v>71</v>
      </c>
      <c r="C69" s="8" t="s">
        <v>79</v>
      </c>
      <c r="D69" s="8" t="s">
        <v>634</v>
      </c>
      <c r="E69" s="8">
        <v>1.0210378485508056</v>
      </c>
    </row>
    <row r="70" spans="1:5" ht="24.75">
      <c r="A70" s="8" t="s">
        <v>123</v>
      </c>
      <c r="B70" s="8" t="s">
        <v>71</v>
      </c>
      <c r="C70" s="8" t="s">
        <v>79</v>
      </c>
      <c r="D70" s="8" t="s">
        <v>635</v>
      </c>
      <c r="E70" s="8">
        <v>1.6865931431693395</v>
      </c>
    </row>
    <row r="71" spans="1:5" ht="24.75">
      <c r="A71" s="8" t="s">
        <v>123</v>
      </c>
      <c r="B71" s="8" t="s">
        <v>71</v>
      </c>
      <c r="C71" s="8" t="s">
        <v>79</v>
      </c>
      <c r="D71" s="8" t="s">
        <v>636</v>
      </c>
      <c r="E71" s="8">
        <v>1.671099962330062</v>
      </c>
    </row>
    <row r="72" spans="1:5" ht="24.75">
      <c r="A72" s="8" t="s">
        <v>123</v>
      </c>
      <c r="B72" s="8" t="s">
        <v>71</v>
      </c>
      <c r="C72" s="8" t="s">
        <v>79</v>
      </c>
      <c r="D72" s="8" t="s">
        <v>637</v>
      </c>
      <c r="E72" s="8">
        <v>5.0837228049566674</v>
      </c>
    </row>
    <row r="73" spans="1:5" ht="24.75">
      <c r="A73" s="8" t="s">
        <v>123</v>
      </c>
      <c r="B73" s="8" t="s">
        <v>71</v>
      </c>
      <c r="C73" s="8" t="s">
        <v>79</v>
      </c>
      <c r="D73" s="8" t="s">
        <v>638</v>
      </c>
      <c r="E73" s="8">
        <v>15.000199701199481</v>
      </c>
    </row>
    <row r="74" spans="1:5" ht="24.75">
      <c r="A74" s="8" t="s">
        <v>123</v>
      </c>
      <c r="B74" s="8" t="s">
        <v>71</v>
      </c>
      <c r="C74" s="8" t="s">
        <v>79</v>
      </c>
      <c r="D74" s="8" t="s">
        <v>639</v>
      </c>
      <c r="E74" s="8">
        <v>12.309419585952206</v>
      </c>
    </row>
    <row r="75" spans="1:5" ht="24.75">
      <c r="A75" s="8" t="s">
        <v>123</v>
      </c>
      <c r="B75" s="8" t="s">
        <v>71</v>
      </c>
      <c r="C75" s="8" t="s">
        <v>79</v>
      </c>
      <c r="D75" s="8" t="s">
        <v>640</v>
      </c>
      <c r="E75" s="8">
        <v>7.9736991113553142</v>
      </c>
    </row>
    <row r="76" spans="1:5" ht="24.75">
      <c r="A76" s="8" t="s">
        <v>123</v>
      </c>
      <c r="B76" s="8" t="s">
        <v>71</v>
      </c>
      <c r="C76" s="8" t="s">
        <v>79</v>
      </c>
      <c r="D76" s="8" t="s">
        <v>641</v>
      </c>
      <c r="E76" s="8">
        <v>13.455719197114862</v>
      </c>
    </row>
    <row r="77" spans="1:5" ht="24.75">
      <c r="A77" s="8" t="s">
        <v>123</v>
      </c>
      <c r="B77" s="8" t="s">
        <v>71</v>
      </c>
      <c r="C77" s="8" t="s">
        <v>79</v>
      </c>
      <c r="D77" s="8" t="s">
        <v>642</v>
      </c>
      <c r="E77" s="8">
        <v>10.167198767603798</v>
      </c>
    </row>
    <row r="78" spans="1:5" ht="24.75">
      <c r="A78" s="8" t="s">
        <v>123</v>
      </c>
      <c r="B78" s="8" t="s">
        <v>71</v>
      </c>
      <c r="C78" s="8" t="s">
        <v>79</v>
      </c>
      <c r="D78" s="8" t="s">
        <v>643</v>
      </c>
      <c r="E78" s="8">
        <v>10.274599879067424</v>
      </c>
    </row>
    <row r="79" spans="1:5" ht="24.75">
      <c r="A79" s="8" t="s">
        <v>123</v>
      </c>
      <c r="B79" s="8" t="s">
        <v>71</v>
      </c>
      <c r="C79" s="8" t="s">
        <v>79</v>
      </c>
      <c r="D79" s="8" t="s">
        <v>644</v>
      </c>
      <c r="E79" s="8">
        <v>13.455719197114872</v>
      </c>
    </row>
    <row r="80" spans="1:5" ht="24.75">
      <c r="A80" s="8" t="s">
        <v>123</v>
      </c>
      <c r="B80" s="8" t="s">
        <v>71</v>
      </c>
      <c r="C80" s="8" t="s">
        <v>79</v>
      </c>
      <c r="D80" s="8" t="s">
        <v>645</v>
      </c>
      <c r="E80" s="8">
        <v>7.994899032355514</v>
      </c>
    </row>
    <row r="81" spans="1:5" ht="24.75">
      <c r="A81" s="8" t="s">
        <v>123</v>
      </c>
      <c r="B81" s="8" t="s">
        <v>71</v>
      </c>
      <c r="C81" s="8" t="s">
        <v>79</v>
      </c>
      <c r="D81" s="8" t="s">
        <v>646</v>
      </c>
      <c r="E81" s="8">
        <v>12.202018704943995</v>
      </c>
    </row>
    <row r="82" spans="1:5" ht="24.75">
      <c r="A82" s="8" t="s">
        <v>123</v>
      </c>
      <c r="B82" s="8" t="s">
        <v>71</v>
      </c>
      <c r="C82" s="8" t="s">
        <v>79</v>
      </c>
      <c r="D82" s="8" t="s">
        <v>647</v>
      </c>
      <c r="E82" s="8">
        <v>9.6700854018624742</v>
      </c>
    </row>
    <row r="83" spans="1:5" ht="24.75">
      <c r="A83" s="8" t="s">
        <v>123</v>
      </c>
      <c r="B83" s="8" t="s">
        <v>71</v>
      </c>
      <c r="C83" s="8" t="s">
        <v>79</v>
      </c>
      <c r="D83" s="8" t="s">
        <v>648</v>
      </c>
      <c r="E83" s="8">
        <v>6.1038991332724519</v>
      </c>
    </row>
    <row r="84" spans="1:5" ht="24.75">
      <c r="A84" s="8" t="s">
        <v>123</v>
      </c>
      <c r="B84" s="8" t="s">
        <v>71</v>
      </c>
      <c r="C84" s="8" t="s">
        <v>79</v>
      </c>
      <c r="D84" s="8" t="s">
        <v>649</v>
      </c>
      <c r="E84" s="8">
        <v>8.4023991508783062</v>
      </c>
    </row>
    <row r="85" spans="1:5" ht="24.75">
      <c r="A85" s="8" t="s">
        <v>123</v>
      </c>
      <c r="B85" s="8" t="s">
        <v>71</v>
      </c>
      <c r="C85" s="8" t="s">
        <v>79</v>
      </c>
      <c r="D85" s="8" t="s">
        <v>650</v>
      </c>
      <c r="E85" s="8">
        <v>6.1038991332724528</v>
      </c>
    </row>
    <row r="86" spans="1:5" ht="24.75">
      <c r="A86" s="8" t="s">
        <v>123</v>
      </c>
      <c r="B86" s="8" t="s">
        <v>71</v>
      </c>
      <c r="C86" s="8" t="s">
        <v>79</v>
      </c>
      <c r="D86" s="8" t="s">
        <v>651</v>
      </c>
      <c r="E86" s="8">
        <v>3.4040008482514419</v>
      </c>
    </row>
    <row r="87" spans="1:5" ht="24.75">
      <c r="A87" s="8" t="s">
        <v>123</v>
      </c>
      <c r="B87" s="8" t="s">
        <v>71</v>
      </c>
      <c r="C87" s="8" t="s">
        <v>79</v>
      </c>
      <c r="D87" s="8" t="s">
        <v>652</v>
      </c>
      <c r="E87" s="8">
        <v>20.096131656439105</v>
      </c>
    </row>
    <row r="88" spans="1:5" ht="24.75">
      <c r="A88" s="8" t="s">
        <v>123</v>
      </c>
      <c r="B88" s="8" t="s">
        <v>71</v>
      </c>
      <c r="C88" s="8" t="s">
        <v>79</v>
      </c>
      <c r="D88" s="8" t="s">
        <v>653</v>
      </c>
      <c r="E88" s="8">
        <v>17.164500885754986</v>
      </c>
    </row>
    <row r="89" spans="1:5" ht="24.75">
      <c r="A89" s="8" t="s">
        <v>123</v>
      </c>
      <c r="B89" s="8" t="s">
        <v>71</v>
      </c>
      <c r="C89" s="8" t="s">
        <v>79</v>
      </c>
      <c r="D89" s="8" t="s">
        <v>654</v>
      </c>
      <c r="E89" s="8">
        <v>5.1491668119144691</v>
      </c>
    </row>
    <row r="90" spans="1:5" ht="24.75">
      <c r="A90" s="8" t="s">
        <v>123</v>
      </c>
      <c r="B90" s="8" t="s">
        <v>71</v>
      </c>
      <c r="C90" s="8" t="s">
        <v>79</v>
      </c>
      <c r="D90" s="8" t="s">
        <v>655</v>
      </c>
      <c r="E90" s="8">
        <v>1.4615001702223844</v>
      </c>
    </row>
    <row r="91" spans="1:5" ht="24.75">
      <c r="A91" s="8" t="s">
        <v>123</v>
      </c>
      <c r="B91" s="8" t="s">
        <v>71</v>
      </c>
      <c r="C91" s="8" t="s">
        <v>79</v>
      </c>
      <c r="D91" s="8" t="s">
        <v>656</v>
      </c>
      <c r="E91" s="8">
        <v>1.0980005966148654</v>
      </c>
    </row>
    <row r="92" spans="1:5" ht="24.75">
      <c r="A92" s="8" t="s">
        <v>123</v>
      </c>
      <c r="B92" s="8" t="s">
        <v>71</v>
      </c>
      <c r="C92" s="8" t="s">
        <v>79</v>
      </c>
      <c r="D92" s="8" t="s">
        <v>657</v>
      </c>
      <c r="E92" s="8">
        <v>42.132003018492071</v>
      </c>
    </row>
    <row r="93" spans="1:5" ht="24.75">
      <c r="A93" s="8" t="s">
        <v>123</v>
      </c>
      <c r="B93" s="8" t="s">
        <v>71</v>
      </c>
      <c r="C93" s="8" t="s">
        <v>79</v>
      </c>
      <c r="D93" s="8" t="s">
        <v>658</v>
      </c>
      <c r="E93" s="8">
        <v>1.0440001536500034</v>
      </c>
    </row>
    <row r="94" spans="1:5" ht="24.75">
      <c r="A94" s="8" t="s">
        <v>123</v>
      </c>
      <c r="B94" s="8" t="s">
        <v>71</v>
      </c>
      <c r="C94" s="8" t="s">
        <v>79</v>
      </c>
      <c r="D94" s="8" t="s">
        <v>659</v>
      </c>
      <c r="E94" s="8">
        <v>1.5170004049547894</v>
      </c>
    </row>
    <row r="95" spans="1:5" ht="24.75">
      <c r="A95" s="8" t="s">
        <v>123</v>
      </c>
      <c r="B95" s="8" t="s">
        <v>71</v>
      </c>
      <c r="C95" s="8" t="s">
        <v>79</v>
      </c>
      <c r="D95" s="8" t="s">
        <v>660</v>
      </c>
      <c r="E95" s="8">
        <v>4.6249997404149736</v>
      </c>
    </row>
    <row r="96" spans="1:5" ht="24.75">
      <c r="A96" s="8" t="s">
        <v>123</v>
      </c>
      <c r="B96" s="8" t="s">
        <v>71</v>
      </c>
      <c r="C96" s="8" t="s">
        <v>79</v>
      </c>
      <c r="D96" s="8" t="s">
        <v>661</v>
      </c>
      <c r="E96" s="8">
        <v>4.0700002634513437</v>
      </c>
    </row>
    <row r="97" spans="1:5" ht="24.75">
      <c r="A97" s="8" t="s">
        <v>123</v>
      </c>
      <c r="B97" s="8" t="s">
        <v>71</v>
      </c>
      <c r="C97" s="8" t="s">
        <v>79</v>
      </c>
      <c r="D97" s="8" t="s">
        <v>662</v>
      </c>
      <c r="E97" s="8">
        <v>1.5373505093311135</v>
      </c>
    </row>
    <row r="98" spans="1:5" ht="24.75">
      <c r="A98" s="8" t="s">
        <v>123</v>
      </c>
      <c r="B98" s="8" t="s">
        <v>71</v>
      </c>
      <c r="C98" s="8" t="s">
        <v>79</v>
      </c>
      <c r="D98" s="8" t="s">
        <v>663</v>
      </c>
      <c r="E98" s="8">
        <v>1.0998009162754085</v>
      </c>
    </row>
    <row r="99" spans="1:5" ht="24.75">
      <c r="A99" s="8" t="s">
        <v>123</v>
      </c>
      <c r="B99" s="8" t="s">
        <v>71</v>
      </c>
      <c r="C99" s="8" t="s">
        <v>79</v>
      </c>
      <c r="D99" s="8" t="s">
        <v>664</v>
      </c>
      <c r="E99" s="8">
        <v>10.81800070322187</v>
      </c>
    </row>
    <row r="100" spans="1:5" ht="24.75">
      <c r="A100" s="8" t="s">
        <v>123</v>
      </c>
      <c r="B100" s="8" t="s">
        <v>71</v>
      </c>
      <c r="C100" s="8" t="s">
        <v>79</v>
      </c>
      <c r="D100" s="8" t="s">
        <v>665</v>
      </c>
      <c r="E100" s="8">
        <v>1.0458004733103838</v>
      </c>
    </row>
    <row r="101" spans="1:5" ht="24.75">
      <c r="A101" s="8" t="s">
        <v>123</v>
      </c>
      <c r="B101" s="8" t="s">
        <v>71</v>
      </c>
      <c r="C101" s="8" t="s">
        <v>79</v>
      </c>
      <c r="D101" s="8" t="s">
        <v>666</v>
      </c>
      <c r="E101" s="8">
        <v>1.5928509646007472</v>
      </c>
    </row>
    <row r="102" spans="1:5" ht="24.75">
      <c r="A102" s="8" t="s">
        <v>123</v>
      </c>
      <c r="B102" s="8" t="s">
        <v>71</v>
      </c>
      <c r="C102" s="8" t="s">
        <v>79</v>
      </c>
      <c r="D102" s="8" t="s">
        <v>667</v>
      </c>
      <c r="E102" s="8">
        <v>4.0700000429141472</v>
      </c>
    </row>
    <row r="103" spans="1:5" ht="24.75">
      <c r="A103" s="8" t="s">
        <v>123</v>
      </c>
      <c r="B103" s="8" t="s">
        <v>71</v>
      </c>
      <c r="C103" s="8" t="s">
        <v>79</v>
      </c>
      <c r="D103" s="8" t="s">
        <v>668</v>
      </c>
      <c r="E103" s="8">
        <v>31.983002443677336</v>
      </c>
    </row>
    <row r="104" spans="1:5" ht="24.75">
      <c r="A104" s="8" t="s">
        <v>123</v>
      </c>
      <c r="B104" s="8" t="s">
        <v>71</v>
      </c>
      <c r="C104" s="8" t="s">
        <v>79</v>
      </c>
      <c r="D104" s="8" t="s">
        <v>669</v>
      </c>
      <c r="E104" s="8">
        <v>3.3491789120529125</v>
      </c>
    </row>
    <row r="105" spans="1:5" ht="24.75">
      <c r="A105" s="8" t="s">
        <v>123</v>
      </c>
      <c r="B105" s="8" t="s">
        <v>71</v>
      </c>
      <c r="C105" s="8" t="s">
        <v>79</v>
      </c>
      <c r="D105" s="8" t="s">
        <v>670</v>
      </c>
      <c r="E105" s="8">
        <v>24.815493138007998</v>
      </c>
    </row>
    <row r="106" spans="1:5" ht="24.75">
      <c r="A106" s="8" t="s">
        <v>123</v>
      </c>
      <c r="B106" s="8" t="s">
        <v>71</v>
      </c>
      <c r="C106" s="8" t="s">
        <v>79</v>
      </c>
      <c r="D106" s="8" t="s">
        <v>671</v>
      </c>
      <c r="E106" s="8">
        <v>34.590248049449336</v>
      </c>
    </row>
    <row r="107" spans="1:5" ht="24.75">
      <c r="A107" s="8" t="s">
        <v>123</v>
      </c>
      <c r="B107" s="8" t="s">
        <v>71</v>
      </c>
      <c r="C107" s="8" t="s">
        <v>79</v>
      </c>
      <c r="D107" s="8" t="s">
        <v>672</v>
      </c>
      <c r="E107" s="8">
        <v>32.317012748207254</v>
      </c>
    </row>
    <row r="108" spans="1:5" ht="24.75">
      <c r="A108" s="8" t="s">
        <v>123</v>
      </c>
      <c r="B108" s="8" t="s">
        <v>71</v>
      </c>
      <c r="C108" s="8" t="s">
        <v>79</v>
      </c>
      <c r="D108" s="8" t="s">
        <v>673</v>
      </c>
      <c r="E108" s="8">
        <v>6.6785007344829692</v>
      </c>
    </row>
    <row r="109" spans="1:5" ht="24.75">
      <c r="A109" s="8" t="s">
        <v>123</v>
      </c>
      <c r="B109" s="8" t="s">
        <v>71</v>
      </c>
      <c r="C109" s="8" t="s">
        <v>79</v>
      </c>
      <c r="D109" s="8" t="s">
        <v>674</v>
      </c>
      <c r="E109" s="8">
        <v>29.663002212237199</v>
      </c>
    </row>
    <row r="110" spans="1:5" ht="24.75">
      <c r="A110" s="8" t="s">
        <v>123</v>
      </c>
      <c r="B110" s="8" t="s">
        <v>71</v>
      </c>
      <c r="C110" s="8" t="s">
        <v>79</v>
      </c>
      <c r="D110" s="8" t="s">
        <v>675</v>
      </c>
      <c r="E110" s="8">
        <v>5.4081657115584045</v>
      </c>
    </row>
    <row r="111" spans="1:5" ht="24.75">
      <c r="A111" s="8" t="s">
        <v>123</v>
      </c>
      <c r="B111" s="8" t="s">
        <v>71</v>
      </c>
      <c r="C111" s="8" t="s">
        <v>79</v>
      </c>
      <c r="D111" s="8" t="s">
        <v>676</v>
      </c>
      <c r="E111" s="8">
        <v>1.5262459576606995</v>
      </c>
    </row>
    <row r="112" spans="1:5" ht="24.75">
      <c r="A112" s="8" t="s">
        <v>123</v>
      </c>
      <c r="B112" s="8" t="s">
        <v>71</v>
      </c>
      <c r="C112" s="8" t="s">
        <v>79</v>
      </c>
      <c r="D112" s="8" t="s">
        <v>677</v>
      </c>
      <c r="E112" s="8">
        <v>1.0889964876231222</v>
      </c>
    </row>
    <row r="113" spans="1:5" ht="24.75">
      <c r="A113" s="8" t="s">
        <v>123</v>
      </c>
      <c r="B113" s="8" t="s">
        <v>71</v>
      </c>
      <c r="C113" s="8" t="s">
        <v>79</v>
      </c>
      <c r="D113" s="8" t="s">
        <v>678</v>
      </c>
      <c r="E113" s="8">
        <v>13.82999984871353</v>
      </c>
    </row>
    <row r="114" spans="1:5" ht="24.75">
      <c r="A114" s="8" t="s">
        <v>123</v>
      </c>
      <c r="B114" s="8" t="s">
        <v>71</v>
      </c>
      <c r="C114" s="8" t="s">
        <v>79</v>
      </c>
      <c r="D114" s="8" t="s">
        <v>679</v>
      </c>
      <c r="E114" s="8">
        <v>1.0349960446580655</v>
      </c>
    </row>
    <row r="115" spans="1:5" ht="24.75">
      <c r="A115" s="8" t="s">
        <v>123</v>
      </c>
      <c r="B115" s="8" t="s">
        <v>71</v>
      </c>
      <c r="C115" s="8" t="s">
        <v>79</v>
      </c>
      <c r="D115" s="8" t="s">
        <v>680</v>
      </c>
      <c r="E115" s="8">
        <v>1.5817464129303414</v>
      </c>
    </row>
    <row r="116" spans="1:5" ht="24.75">
      <c r="A116" s="8" t="s">
        <v>123</v>
      </c>
      <c r="B116" s="8" t="s">
        <v>71</v>
      </c>
      <c r="C116" s="8" t="s">
        <v>79</v>
      </c>
      <c r="D116" s="8" t="s">
        <v>681</v>
      </c>
      <c r="E116" s="8">
        <v>4.9456694554604663</v>
      </c>
    </row>
    <row r="117" spans="1:5" ht="24.75">
      <c r="A117" s="8" t="s">
        <v>123</v>
      </c>
      <c r="B117" s="8" t="s">
        <v>71</v>
      </c>
      <c r="C117" s="8" t="s">
        <v>79</v>
      </c>
      <c r="D117" s="8" t="s">
        <v>682</v>
      </c>
      <c r="E117" s="8">
        <v>19.38774778599473</v>
      </c>
    </row>
    <row r="118" spans="1:5" ht="24.75">
      <c r="A118" s="8" t="s">
        <v>123</v>
      </c>
      <c r="B118" s="8" t="s">
        <v>71</v>
      </c>
      <c r="C118" s="8" t="s">
        <v>79</v>
      </c>
      <c r="D118" s="8" t="s">
        <v>683</v>
      </c>
      <c r="E118" s="8">
        <v>22.84094906251811</v>
      </c>
    </row>
    <row r="119" spans="1:5" ht="24.75">
      <c r="A119" s="8" t="s">
        <v>123</v>
      </c>
      <c r="B119" s="8" t="s">
        <v>71</v>
      </c>
      <c r="C119" s="8" t="s">
        <v>79</v>
      </c>
      <c r="D119" s="8" t="s">
        <v>684</v>
      </c>
      <c r="E119" s="8">
        <v>15.662548159441611</v>
      </c>
    </row>
    <row r="120" spans="1:5" ht="24.75">
      <c r="A120" s="8" t="s">
        <v>123</v>
      </c>
      <c r="B120" s="8" t="s">
        <v>71</v>
      </c>
      <c r="C120" s="8" t="s">
        <v>79</v>
      </c>
      <c r="D120" s="8" t="s">
        <v>685</v>
      </c>
      <c r="E120" s="8">
        <v>1.3802998765841212</v>
      </c>
    </row>
    <row r="121" spans="1:5" ht="24.75">
      <c r="A121" s="8" t="s">
        <v>123</v>
      </c>
      <c r="B121" s="8" t="s">
        <v>71</v>
      </c>
      <c r="C121" s="8" t="s">
        <v>79</v>
      </c>
      <c r="D121" s="8" t="s">
        <v>686</v>
      </c>
      <c r="E121" s="8">
        <v>1.3464001333647329</v>
      </c>
    </row>
    <row r="122" spans="1:5" ht="24.75">
      <c r="A122" s="8" t="s">
        <v>123</v>
      </c>
      <c r="B122" s="8" t="s">
        <v>71</v>
      </c>
      <c r="C122" s="8" t="s">
        <v>79</v>
      </c>
      <c r="D122" s="8" t="s">
        <v>687</v>
      </c>
      <c r="E122" s="8">
        <v>2.1317999928792402</v>
      </c>
    </row>
    <row r="123" spans="1:5" ht="24.75">
      <c r="A123" s="8" t="s">
        <v>123</v>
      </c>
      <c r="B123" s="8" t="s">
        <v>71</v>
      </c>
      <c r="C123" s="8" t="s">
        <v>79</v>
      </c>
      <c r="D123" s="8" t="s">
        <v>688</v>
      </c>
      <c r="E123" s="8">
        <v>1.3157998823512185</v>
      </c>
    </row>
    <row r="124" spans="1:5" ht="24.75">
      <c r="A124" s="8" t="s">
        <v>123</v>
      </c>
      <c r="B124" s="8" t="s">
        <v>71</v>
      </c>
      <c r="C124" s="8" t="s">
        <v>79</v>
      </c>
      <c r="D124" s="8" t="s">
        <v>689</v>
      </c>
      <c r="E124" s="8">
        <v>1.4123998847943273</v>
      </c>
    </row>
    <row r="125" spans="1:5" ht="24.75">
      <c r="A125" s="8" t="s">
        <v>123</v>
      </c>
      <c r="B125" s="8" t="s">
        <v>71</v>
      </c>
      <c r="C125" s="8" t="s">
        <v>79</v>
      </c>
      <c r="D125" s="8" t="s">
        <v>690</v>
      </c>
      <c r="E125" s="8">
        <v>54.094181938039839</v>
      </c>
    </row>
    <row r="126" spans="1:5" ht="24.75">
      <c r="A126" s="8" t="s">
        <v>123</v>
      </c>
      <c r="B126" s="8" t="s">
        <v>71</v>
      </c>
      <c r="C126" s="8" t="s">
        <v>79</v>
      </c>
      <c r="D126" s="8" t="s">
        <v>691</v>
      </c>
      <c r="E126" s="8">
        <v>5.1717703030304234</v>
      </c>
    </row>
    <row r="127" spans="1:5" ht="24.75">
      <c r="A127" s="8" t="s">
        <v>123</v>
      </c>
      <c r="B127" s="8" t="s">
        <v>71</v>
      </c>
      <c r="C127" s="8" t="s">
        <v>79</v>
      </c>
      <c r="D127" s="8" t="s">
        <v>692</v>
      </c>
      <c r="E127" s="8">
        <v>16.483500430777436</v>
      </c>
    </row>
    <row r="128" spans="1:5" ht="24.75">
      <c r="A128" s="8" t="s">
        <v>123</v>
      </c>
      <c r="B128" s="8" t="s">
        <v>71</v>
      </c>
      <c r="C128" s="8" t="s">
        <v>79</v>
      </c>
      <c r="D128" s="8" t="s">
        <v>693</v>
      </c>
      <c r="E128" s="8">
        <v>30.863000544813485</v>
      </c>
    </row>
    <row r="129" spans="1:5" ht="24.75">
      <c r="A129" s="8" t="s">
        <v>123</v>
      </c>
      <c r="B129" s="8" t="s">
        <v>71</v>
      </c>
      <c r="C129" s="8" t="s">
        <v>79</v>
      </c>
      <c r="D129" s="8" t="s">
        <v>694</v>
      </c>
      <c r="E129" s="8">
        <v>3.0244990245718131</v>
      </c>
    </row>
    <row r="130" spans="1:5" ht="24.75">
      <c r="A130" s="8" t="s">
        <v>123</v>
      </c>
      <c r="B130" s="8" t="s">
        <v>71</v>
      </c>
      <c r="C130" s="8" t="s">
        <v>79</v>
      </c>
      <c r="D130" s="8" t="s">
        <v>695</v>
      </c>
      <c r="E130" s="8">
        <v>30.862999158740397</v>
      </c>
    </row>
    <row r="131" spans="1:5" ht="24.75">
      <c r="A131" s="8" t="s">
        <v>123</v>
      </c>
      <c r="B131" s="8" t="s">
        <v>71</v>
      </c>
      <c r="C131" s="8" t="s">
        <v>79</v>
      </c>
      <c r="D131" s="8" t="s">
        <v>696</v>
      </c>
      <c r="E131" s="8">
        <v>5.4081692401535157</v>
      </c>
    </row>
    <row r="132" spans="1:5" ht="24.75">
      <c r="A132" s="8" t="s">
        <v>123</v>
      </c>
      <c r="B132" s="8" t="s">
        <v>71</v>
      </c>
      <c r="C132" s="8" t="s">
        <v>79</v>
      </c>
      <c r="D132" s="8" t="s">
        <v>697</v>
      </c>
      <c r="E132" s="8">
        <v>1.5355004013284352</v>
      </c>
    </row>
    <row r="133" spans="1:5" ht="24.75">
      <c r="A133" s="8" t="s">
        <v>123</v>
      </c>
      <c r="B133" s="8" t="s">
        <v>71</v>
      </c>
      <c r="C133" s="8" t="s">
        <v>79</v>
      </c>
      <c r="D133" s="8" t="s">
        <v>698</v>
      </c>
      <c r="E133" s="8">
        <v>1.0980008111917532</v>
      </c>
    </row>
    <row r="134" spans="1:5" ht="24.75">
      <c r="A134" s="8" t="s">
        <v>123</v>
      </c>
      <c r="B134" s="8" t="s">
        <v>71</v>
      </c>
      <c r="C134" s="8" t="s">
        <v>79</v>
      </c>
      <c r="D134" s="8" t="s">
        <v>699</v>
      </c>
      <c r="E134" s="8">
        <v>13.829999848713527</v>
      </c>
    </row>
    <row r="135" spans="1:5" ht="24.75">
      <c r="A135" s="8" t="s">
        <v>123</v>
      </c>
      <c r="B135" s="8" t="s">
        <v>71</v>
      </c>
      <c r="C135" s="8" t="s">
        <v>79</v>
      </c>
      <c r="D135" s="8" t="s">
        <v>700</v>
      </c>
      <c r="E135" s="8">
        <v>0.98999992526168656</v>
      </c>
    </row>
    <row r="136" spans="1:5" ht="24.75">
      <c r="A136" s="8" t="s">
        <v>123</v>
      </c>
      <c r="B136" s="8" t="s">
        <v>71</v>
      </c>
      <c r="C136" s="8" t="s">
        <v>79</v>
      </c>
      <c r="D136" s="8" t="s">
        <v>701</v>
      </c>
      <c r="E136" s="8">
        <v>1.5910008565980689</v>
      </c>
    </row>
    <row r="137" spans="1:5" ht="24.75">
      <c r="A137" s="8" t="s">
        <v>123</v>
      </c>
      <c r="B137" s="8" t="s">
        <v>71</v>
      </c>
      <c r="C137" s="8" t="s">
        <v>79</v>
      </c>
      <c r="D137" s="8" t="s">
        <v>702</v>
      </c>
      <c r="E137" s="8">
        <v>5.4081661526327789</v>
      </c>
    </row>
    <row r="138" spans="1:5" ht="24.75">
      <c r="A138" s="8" t="s">
        <v>123</v>
      </c>
      <c r="B138" s="8" t="s">
        <v>71</v>
      </c>
      <c r="C138" s="8" t="s">
        <v>79</v>
      </c>
      <c r="D138" s="8" t="s">
        <v>703</v>
      </c>
      <c r="E138" s="8">
        <v>29.662999107073514</v>
      </c>
    </row>
    <row r="139" spans="1:5" ht="24.75">
      <c r="A139" s="8" t="s">
        <v>123</v>
      </c>
      <c r="B139" s="8" t="s">
        <v>71</v>
      </c>
      <c r="C139" s="8" t="s">
        <v>79</v>
      </c>
      <c r="D139" s="8" t="s">
        <v>704</v>
      </c>
      <c r="E139" s="8">
        <v>6.6785005315887576</v>
      </c>
    </row>
    <row r="140" spans="1:5" ht="24.75">
      <c r="A140" s="8" t="s">
        <v>123</v>
      </c>
      <c r="B140" s="8" t="s">
        <v>71</v>
      </c>
      <c r="C140" s="8" t="s">
        <v>79</v>
      </c>
      <c r="D140" s="8" t="s">
        <v>705</v>
      </c>
      <c r="E140" s="8">
        <v>20.671989933272108</v>
      </c>
    </row>
    <row r="141" spans="1:5" ht="24.75">
      <c r="A141" s="8" t="s">
        <v>123</v>
      </c>
      <c r="B141" s="8" t="s">
        <v>71</v>
      </c>
      <c r="C141" s="8" t="s">
        <v>79</v>
      </c>
      <c r="D141" s="8" t="s">
        <v>706</v>
      </c>
      <c r="E141" s="8">
        <v>34.592047367997878</v>
      </c>
    </row>
    <row r="142" spans="1:5" ht="24.75">
      <c r="A142" s="8" t="s">
        <v>123</v>
      </c>
      <c r="B142" s="8" t="s">
        <v>71</v>
      </c>
      <c r="C142" s="8" t="s">
        <v>79</v>
      </c>
      <c r="D142" s="8" t="s">
        <v>707</v>
      </c>
      <c r="E142" s="8">
        <v>24.87363661544531</v>
      </c>
    </row>
    <row r="143" spans="1:5" ht="24.75">
      <c r="A143" s="8" t="s">
        <v>123</v>
      </c>
      <c r="B143" s="8" t="s">
        <v>71</v>
      </c>
      <c r="C143" s="8" t="s">
        <v>79</v>
      </c>
      <c r="D143" s="8" t="s">
        <v>708</v>
      </c>
      <c r="E143" s="8">
        <v>9.8538012858921995</v>
      </c>
    </row>
    <row r="144" spans="1:5" ht="24.75">
      <c r="A144" s="8" t="s">
        <v>123</v>
      </c>
      <c r="B144" s="8" t="s">
        <v>71</v>
      </c>
      <c r="C144" s="8" t="s">
        <v>79</v>
      </c>
      <c r="D144" s="8" t="s">
        <v>709</v>
      </c>
      <c r="E144" s="8">
        <v>5.0535002028987286</v>
      </c>
    </row>
    <row r="145" spans="1:5" ht="24.75">
      <c r="A145" s="8" t="s">
        <v>123</v>
      </c>
      <c r="B145" s="8" t="s">
        <v>71</v>
      </c>
      <c r="C145" s="8" t="s">
        <v>79</v>
      </c>
      <c r="D145" s="8" t="s">
        <v>710</v>
      </c>
      <c r="E145" s="8">
        <v>10.243500849788902</v>
      </c>
    </row>
    <row r="146" spans="1:5" ht="24.75">
      <c r="A146" s="8" t="s">
        <v>123</v>
      </c>
      <c r="B146" s="8" t="s">
        <v>71</v>
      </c>
      <c r="C146" s="8" t="s">
        <v>79</v>
      </c>
      <c r="D146" s="8" t="s">
        <v>711</v>
      </c>
      <c r="E146" s="8">
        <v>6.4379998096292335</v>
      </c>
    </row>
    <row r="147" spans="1:5" ht="24.75">
      <c r="A147" s="8" t="s">
        <v>123</v>
      </c>
      <c r="B147" s="8" t="s">
        <v>71</v>
      </c>
      <c r="C147" s="8" t="s">
        <v>79</v>
      </c>
      <c r="D147" s="8" t="s">
        <v>712</v>
      </c>
      <c r="E147" s="8">
        <v>8.5156011899769961</v>
      </c>
    </row>
    <row r="148" spans="1:5" ht="24.75">
      <c r="A148" s="8" t="s">
        <v>123</v>
      </c>
      <c r="B148" s="8" t="s">
        <v>71</v>
      </c>
      <c r="C148" s="8" t="s">
        <v>79</v>
      </c>
      <c r="D148" s="8" t="s">
        <v>713</v>
      </c>
      <c r="E148" s="8">
        <v>5.3578002108600966</v>
      </c>
    </row>
    <row r="149" spans="1:5" ht="24.75">
      <c r="A149" s="8" t="s">
        <v>123</v>
      </c>
      <c r="B149" s="8" t="s">
        <v>71</v>
      </c>
      <c r="C149" s="8" t="s">
        <v>79</v>
      </c>
      <c r="D149" s="8" t="s">
        <v>714</v>
      </c>
      <c r="E149" s="8">
        <v>8.8978007706867821</v>
      </c>
    </row>
    <row r="150" spans="1:5" ht="24.75">
      <c r="A150" s="8" t="s">
        <v>123</v>
      </c>
      <c r="B150" s="8" t="s">
        <v>71</v>
      </c>
      <c r="C150" s="8" t="s">
        <v>79</v>
      </c>
      <c r="D150" s="8" t="s">
        <v>715</v>
      </c>
      <c r="E150" s="8">
        <v>3.8643997108167749</v>
      </c>
    </row>
    <row r="151" spans="1:5" ht="24.75">
      <c r="A151" s="8" t="s">
        <v>123</v>
      </c>
      <c r="B151" s="8" t="s">
        <v>71</v>
      </c>
      <c r="C151" s="8" t="s">
        <v>79</v>
      </c>
      <c r="D151" s="8" t="s">
        <v>716</v>
      </c>
      <c r="E151" s="8">
        <v>16.591203312005238</v>
      </c>
    </row>
    <row r="152" spans="1:5" ht="24.75">
      <c r="A152" s="8" t="s">
        <v>123</v>
      </c>
      <c r="B152" s="8" t="s">
        <v>71</v>
      </c>
      <c r="C152" s="8" t="s">
        <v>79</v>
      </c>
      <c r="D152" s="8" t="s">
        <v>717</v>
      </c>
      <c r="E152" s="8">
        <v>13.234299224522198</v>
      </c>
    </row>
    <row r="153" spans="1:5" ht="24.75">
      <c r="A153" s="8" t="s">
        <v>123</v>
      </c>
      <c r="B153" s="8" t="s">
        <v>71</v>
      </c>
      <c r="C153" s="8" t="s">
        <v>79</v>
      </c>
      <c r="D153" s="8" t="s">
        <v>718</v>
      </c>
      <c r="E153" s="8">
        <v>18.497800988803796</v>
      </c>
    </row>
    <row r="154" spans="1:5" ht="24.75">
      <c r="A154" s="8" t="s">
        <v>123</v>
      </c>
      <c r="B154" s="8" t="s">
        <v>71</v>
      </c>
      <c r="C154" s="8" t="s">
        <v>79</v>
      </c>
      <c r="D154" s="8" t="s">
        <v>719</v>
      </c>
      <c r="E154" s="8">
        <v>11.740898724478885</v>
      </c>
    </row>
    <row r="155" spans="1:5" ht="24.75">
      <c r="A155" s="8" t="s">
        <v>123</v>
      </c>
      <c r="B155" s="8" t="s">
        <v>71</v>
      </c>
      <c r="C155" s="8" t="s">
        <v>79</v>
      </c>
      <c r="D155" s="8" t="s">
        <v>720</v>
      </c>
      <c r="E155" s="8">
        <v>7.2464017030210179</v>
      </c>
    </row>
    <row r="156" spans="1:5" ht="24.75">
      <c r="A156" s="8" t="s">
        <v>123</v>
      </c>
      <c r="B156" s="8" t="s">
        <v>71</v>
      </c>
      <c r="C156" s="8" t="s">
        <v>79</v>
      </c>
      <c r="D156" s="8" t="s">
        <v>721</v>
      </c>
      <c r="E156" s="8">
        <v>7.3354017417642474</v>
      </c>
    </row>
    <row r="157" spans="1:5" ht="24.75">
      <c r="A157" s="8" t="s">
        <v>123</v>
      </c>
      <c r="B157" s="8" t="s">
        <v>71</v>
      </c>
      <c r="C157" s="8" t="s">
        <v>79</v>
      </c>
      <c r="D157" s="8" t="s">
        <v>722</v>
      </c>
      <c r="E157" s="8">
        <v>8.0907988632208774</v>
      </c>
    </row>
    <row r="158" spans="1:5" ht="24.75">
      <c r="A158" s="8" t="s">
        <v>123</v>
      </c>
      <c r="B158" s="8" t="s">
        <v>71</v>
      </c>
      <c r="C158" s="8" t="s">
        <v>79</v>
      </c>
      <c r="D158" s="8" t="s">
        <v>723</v>
      </c>
      <c r="E158" s="8">
        <v>4.7863041465634062</v>
      </c>
    </row>
    <row r="159" spans="1:5" ht="24.75">
      <c r="A159" s="8" t="s">
        <v>123</v>
      </c>
      <c r="B159" s="8" t="s">
        <v>71</v>
      </c>
      <c r="C159" s="8" t="s">
        <v>79</v>
      </c>
      <c r="D159" s="8" t="s">
        <v>724</v>
      </c>
      <c r="E159" s="8">
        <v>8.0370984227167774</v>
      </c>
    </row>
    <row r="160" spans="1:5" ht="24.75">
      <c r="A160" s="8" t="s">
        <v>123</v>
      </c>
      <c r="B160" s="8" t="s">
        <v>71</v>
      </c>
      <c r="C160" s="8" t="s">
        <v>79</v>
      </c>
      <c r="D160" s="8" t="s">
        <v>725</v>
      </c>
      <c r="E160" s="8">
        <v>6.341003775307934</v>
      </c>
    </row>
    <row r="161" spans="1:5" ht="24.75">
      <c r="A161" s="8" t="s">
        <v>123</v>
      </c>
      <c r="B161" s="8" t="s">
        <v>71</v>
      </c>
      <c r="C161" s="8" t="s">
        <v>79</v>
      </c>
      <c r="D161" s="8" t="s">
        <v>726</v>
      </c>
      <c r="E161" s="8">
        <v>5.8755992372901993</v>
      </c>
    </row>
    <row r="162" spans="1:5" ht="24.75">
      <c r="A162" s="8" t="s">
        <v>123</v>
      </c>
      <c r="B162" s="8" t="s">
        <v>71</v>
      </c>
      <c r="C162" s="8" t="s">
        <v>79</v>
      </c>
      <c r="D162" s="8" t="s">
        <v>727</v>
      </c>
      <c r="E162" s="8">
        <v>8.0370984227167774</v>
      </c>
    </row>
    <row r="163" spans="1:5" ht="24.75">
      <c r="A163" s="8" t="s">
        <v>123</v>
      </c>
      <c r="B163" s="8" t="s">
        <v>71</v>
      </c>
      <c r="C163" s="8" t="s">
        <v>79</v>
      </c>
      <c r="D163" s="8" t="s">
        <v>728</v>
      </c>
      <c r="E163" s="8">
        <v>4.2359984210661992</v>
      </c>
    </row>
    <row r="164" spans="1:5" ht="24.75">
      <c r="A164" s="8" t="s">
        <v>123</v>
      </c>
      <c r="B164" s="8" t="s">
        <v>71</v>
      </c>
      <c r="C164" s="8" t="s">
        <v>79</v>
      </c>
      <c r="D164" s="8" t="s">
        <v>729</v>
      </c>
      <c r="E164" s="8">
        <v>7.9833979822126748</v>
      </c>
    </row>
    <row r="165" spans="1:5" ht="24.75">
      <c r="A165" s="8" t="s">
        <v>123</v>
      </c>
      <c r="B165" s="8" t="s">
        <v>71</v>
      </c>
      <c r="C165" s="8" t="s">
        <v>79</v>
      </c>
      <c r="D165" s="8" t="s">
        <v>730</v>
      </c>
      <c r="E165" s="8">
        <v>9.4874025417704715</v>
      </c>
    </row>
    <row r="166" spans="1:5" ht="24.75">
      <c r="A166" s="8" t="s">
        <v>123</v>
      </c>
      <c r="B166" s="8" t="s">
        <v>71</v>
      </c>
      <c r="C166" s="8" t="s">
        <v>79</v>
      </c>
      <c r="D166" s="8" t="s">
        <v>731</v>
      </c>
      <c r="E166" s="8">
        <v>5.7016000120626424</v>
      </c>
    </row>
    <row r="167" spans="1:5" ht="24.75">
      <c r="A167" s="8" t="s">
        <v>123</v>
      </c>
      <c r="B167" s="8" t="s">
        <v>71</v>
      </c>
      <c r="C167" s="8" t="s">
        <v>79</v>
      </c>
      <c r="D167" s="8" t="s">
        <v>732</v>
      </c>
      <c r="E167" s="8">
        <v>13.901801816547751</v>
      </c>
    </row>
    <row r="168" spans="1:5" ht="24.75">
      <c r="A168" s="8" t="s">
        <v>123</v>
      </c>
      <c r="B168" s="8" t="s">
        <v>71</v>
      </c>
      <c r="C168" s="8" t="s">
        <v>79</v>
      </c>
      <c r="D168" s="8" t="s">
        <v>733</v>
      </c>
      <c r="E168" s="8">
        <v>5.4570739251339218</v>
      </c>
    </row>
    <row r="169" spans="1:5" ht="24.75">
      <c r="A169" s="8" t="s">
        <v>123</v>
      </c>
      <c r="B169" s="8" t="s">
        <v>71</v>
      </c>
      <c r="C169" s="8" t="s">
        <v>79</v>
      </c>
      <c r="D169" s="8" t="s">
        <v>734</v>
      </c>
      <c r="E169" s="8">
        <v>5.3952006505510468</v>
      </c>
    </row>
    <row r="170" spans="1:5" ht="24.75">
      <c r="A170" s="8" t="s">
        <v>123</v>
      </c>
      <c r="B170" s="8" t="s">
        <v>71</v>
      </c>
      <c r="C170" s="8" t="s">
        <v>79</v>
      </c>
      <c r="D170" s="8" t="s">
        <v>735</v>
      </c>
      <c r="E170" s="8">
        <v>9.0391882898042279</v>
      </c>
    </row>
    <row r="171" spans="1:5" ht="24.75">
      <c r="A171" s="8" t="s">
        <v>123</v>
      </c>
      <c r="B171" s="8" t="s">
        <v>71</v>
      </c>
      <c r="C171" s="8" t="s">
        <v>79</v>
      </c>
      <c r="D171" s="8" t="s">
        <v>736</v>
      </c>
      <c r="E171" s="8">
        <v>6.6095002646414871</v>
      </c>
    </row>
    <row r="172" spans="1:5" ht="24.75">
      <c r="A172" s="8" t="s">
        <v>123</v>
      </c>
      <c r="B172" s="8" t="s">
        <v>71</v>
      </c>
      <c r="C172" s="8" t="s">
        <v>79</v>
      </c>
      <c r="D172" s="8" t="s">
        <v>737</v>
      </c>
      <c r="E172" s="8">
        <v>8.9858016529104869</v>
      </c>
    </row>
    <row r="173" spans="1:5" ht="24.75">
      <c r="A173" s="8" t="s">
        <v>123</v>
      </c>
      <c r="B173" s="8" t="s">
        <v>71</v>
      </c>
      <c r="C173" s="8" t="s">
        <v>79</v>
      </c>
      <c r="D173" s="8" t="s">
        <v>738</v>
      </c>
      <c r="E173" s="8">
        <v>5.3952006334802949</v>
      </c>
    </row>
    <row r="174" spans="1:5" ht="24.75">
      <c r="A174" s="8" t="s">
        <v>123</v>
      </c>
      <c r="B174" s="8" t="s">
        <v>71</v>
      </c>
      <c r="C174" s="8" t="s">
        <v>79</v>
      </c>
      <c r="D174" s="8" t="s">
        <v>739</v>
      </c>
      <c r="E174" s="8">
        <v>9.039501666645311</v>
      </c>
    </row>
    <row r="175" spans="1:5" ht="24.75">
      <c r="A175" s="8" t="s">
        <v>123</v>
      </c>
      <c r="B175" s="8" t="s">
        <v>71</v>
      </c>
      <c r="C175" s="8" t="s">
        <v>79</v>
      </c>
      <c r="D175" s="8" t="s">
        <v>740</v>
      </c>
      <c r="E175" s="8">
        <v>6.6095002475707281</v>
      </c>
    </row>
    <row r="176" spans="1:5" ht="24.75">
      <c r="A176" s="8" t="s">
        <v>123</v>
      </c>
      <c r="B176" s="8" t="s">
        <v>71</v>
      </c>
      <c r="C176" s="8" t="s">
        <v>79</v>
      </c>
      <c r="D176" s="8" t="s">
        <v>741</v>
      </c>
      <c r="E176" s="8">
        <v>8.985801226141211</v>
      </c>
    </row>
    <row r="177" spans="1:5" ht="24.75">
      <c r="A177" s="8" t="s">
        <v>123</v>
      </c>
      <c r="B177" s="8" t="s">
        <v>71</v>
      </c>
      <c r="C177" s="8" t="s">
        <v>79</v>
      </c>
      <c r="D177" s="8" t="s">
        <v>742</v>
      </c>
      <c r="E177" s="8">
        <v>5.3952006505510868</v>
      </c>
    </row>
    <row r="178" spans="1:5" ht="24.75">
      <c r="A178" s="8" t="s">
        <v>123</v>
      </c>
      <c r="B178" s="8" t="s">
        <v>71</v>
      </c>
      <c r="C178" s="8" t="s">
        <v>79</v>
      </c>
      <c r="D178" s="8" t="s">
        <v>743</v>
      </c>
      <c r="E178" s="8">
        <v>9.039501666645311</v>
      </c>
    </row>
    <row r="179" spans="1:5" ht="24.75">
      <c r="A179" s="8" t="s">
        <v>123</v>
      </c>
      <c r="B179" s="8" t="s">
        <v>71</v>
      </c>
      <c r="C179" s="8" t="s">
        <v>79</v>
      </c>
      <c r="D179" s="8" t="s">
        <v>744</v>
      </c>
      <c r="E179" s="8">
        <v>6.6095002646415191</v>
      </c>
    </row>
    <row r="180" spans="1:5" ht="24.75">
      <c r="A180" s="8" t="s">
        <v>123</v>
      </c>
      <c r="B180" s="8" t="s">
        <v>71</v>
      </c>
      <c r="C180" s="8" t="s">
        <v>79</v>
      </c>
      <c r="D180" s="8" t="s">
        <v>745</v>
      </c>
      <c r="E180" s="8">
        <v>8.985801226141211</v>
      </c>
    </row>
    <row r="181" spans="1:5" ht="24.75">
      <c r="A181" s="8" t="s">
        <v>123</v>
      </c>
      <c r="B181" s="8" t="s">
        <v>71</v>
      </c>
      <c r="C181" s="8" t="s">
        <v>79</v>
      </c>
      <c r="D181" s="8" t="s">
        <v>746</v>
      </c>
      <c r="E181" s="8">
        <v>5.3952004371664133</v>
      </c>
    </row>
    <row r="182" spans="1:5" ht="24.75">
      <c r="A182" s="8" t="s">
        <v>123</v>
      </c>
      <c r="B182" s="8" t="s">
        <v>71</v>
      </c>
      <c r="C182" s="8" t="s">
        <v>79</v>
      </c>
      <c r="D182" s="8" t="s">
        <v>747</v>
      </c>
      <c r="E182" s="8">
        <v>9.039501666645311</v>
      </c>
    </row>
    <row r="183" spans="1:5" ht="24.75">
      <c r="A183" s="8" t="s">
        <v>123</v>
      </c>
      <c r="B183" s="8" t="s">
        <v>71</v>
      </c>
      <c r="C183" s="8" t="s">
        <v>79</v>
      </c>
      <c r="D183" s="8" t="s">
        <v>748</v>
      </c>
      <c r="E183" s="8">
        <v>6.6095000512568456</v>
      </c>
    </row>
    <row r="184" spans="1:5" ht="24.75">
      <c r="A184" s="8" t="s">
        <v>123</v>
      </c>
      <c r="B184" s="8" t="s">
        <v>71</v>
      </c>
      <c r="C184" s="8" t="s">
        <v>79</v>
      </c>
      <c r="D184" s="8" t="s">
        <v>749</v>
      </c>
      <c r="E184" s="8">
        <v>8.985801226141211</v>
      </c>
    </row>
    <row r="185" spans="1:5" ht="24.75">
      <c r="A185" s="8" t="s">
        <v>123</v>
      </c>
      <c r="B185" s="8" t="s">
        <v>71</v>
      </c>
      <c r="C185" s="8" t="s">
        <v>79</v>
      </c>
      <c r="D185" s="8" t="s">
        <v>750</v>
      </c>
      <c r="E185" s="8">
        <v>5.7550002379132774</v>
      </c>
    </row>
    <row r="186" spans="1:5" ht="24.75">
      <c r="A186" s="8" t="s">
        <v>123</v>
      </c>
      <c r="B186" s="8" t="s">
        <v>71</v>
      </c>
      <c r="C186" s="8" t="s">
        <v>79</v>
      </c>
      <c r="D186" s="8" t="s">
        <v>751</v>
      </c>
      <c r="E186" s="8">
        <v>5.5104747946656429</v>
      </c>
    </row>
    <row r="187" spans="1:5" ht="24.75">
      <c r="A187" s="8" t="s">
        <v>123</v>
      </c>
      <c r="B187" s="8" t="s">
        <v>71</v>
      </c>
      <c r="C187" s="8" t="s">
        <v>79</v>
      </c>
      <c r="D187" s="8" t="s">
        <v>752</v>
      </c>
      <c r="E187" s="8">
        <v>9.3806012582743978</v>
      </c>
    </row>
    <row r="188" spans="1:5" ht="24.75">
      <c r="A188" s="8" t="s">
        <v>123</v>
      </c>
      <c r="B188" s="8" t="s">
        <v>71</v>
      </c>
      <c r="C188" s="8" t="s">
        <v>79</v>
      </c>
      <c r="D188" s="8" t="s">
        <v>753</v>
      </c>
      <c r="E188" s="8">
        <v>5.395200437166416</v>
      </c>
    </row>
    <row r="189" spans="1:5" ht="24.75">
      <c r="A189" s="8" t="s">
        <v>123</v>
      </c>
      <c r="B189" s="8" t="s">
        <v>71</v>
      </c>
      <c r="C189" s="8" t="s">
        <v>79</v>
      </c>
      <c r="D189" s="8" t="s">
        <v>754</v>
      </c>
      <c r="E189" s="8">
        <v>9.0395016837160629</v>
      </c>
    </row>
    <row r="190" spans="1:5" ht="24.75">
      <c r="A190" s="8" t="s">
        <v>123</v>
      </c>
      <c r="B190" s="8" t="s">
        <v>71</v>
      </c>
      <c r="C190" s="8" t="s">
        <v>79</v>
      </c>
      <c r="D190" s="8" t="s">
        <v>755</v>
      </c>
      <c r="E190" s="8">
        <v>6.60950005125685</v>
      </c>
    </row>
    <row r="191" spans="1:5" ht="24.75">
      <c r="A191" s="8" t="s">
        <v>123</v>
      </c>
      <c r="B191" s="8" t="s">
        <v>71</v>
      </c>
      <c r="C191" s="8" t="s">
        <v>79</v>
      </c>
      <c r="D191" s="8" t="s">
        <v>756</v>
      </c>
      <c r="E191" s="8">
        <v>8.9858012432119629</v>
      </c>
    </row>
    <row r="192" spans="1:5" ht="24.75">
      <c r="A192" s="8" t="s">
        <v>123</v>
      </c>
      <c r="B192" s="8" t="s">
        <v>71</v>
      </c>
      <c r="C192" s="8" t="s">
        <v>79</v>
      </c>
      <c r="D192" s="8" t="s">
        <v>757</v>
      </c>
      <c r="E192" s="8">
        <v>19.308590506066562</v>
      </c>
    </row>
    <row r="193" spans="1:5" ht="24.75">
      <c r="A193" s="8" t="s">
        <v>123</v>
      </c>
      <c r="B193" s="8" t="s">
        <v>71</v>
      </c>
      <c r="C193" s="8" t="s">
        <v>79</v>
      </c>
      <c r="D193" s="8" t="s">
        <v>758</v>
      </c>
      <c r="E193" s="8">
        <v>10.697800228584697</v>
      </c>
    </row>
    <row r="194" spans="1:5" ht="24.75">
      <c r="A194" s="8" t="s">
        <v>123</v>
      </c>
      <c r="B194" s="8" t="s">
        <v>71</v>
      </c>
      <c r="C194" s="8" t="s">
        <v>79</v>
      </c>
      <c r="D194" s="8" t="s">
        <v>759</v>
      </c>
      <c r="E194" s="8">
        <v>7.48759164153826</v>
      </c>
    </row>
    <row r="195" spans="1:5" ht="24.75">
      <c r="A195" s="8" t="s">
        <v>123</v>
      </c>
      <c r="B195" s="8" t="s">
        <v>71</v>
      </c>
      <c r="C195" s="8" t="s">
        <v>79</v>
      </c>
      <c r="D195" s="8" t="s">
        <v>760</v>
      </c>
      <c r="E195" s="8">
        <v>12.524474216520984</v>
      </c>
    </row>
    <row r="196" spans="1:5" ht="24.75">
      <c r="A196" s="8" t="s">
        <v>123</v>
      </c>
      <c r="B196" s="8" t="s">
        <v>71</v>
      </c>
      <c r="C196" s="8" t="s">
        <v>79</v>
      </c>
      <c r="D196" s="8" t="s">
        <v>761</v>
      </c>
      <c r="E196" s="8">
        <v>8.8208407769454436</v>
      </c>
    </row>
    <row r="197" spans="1:5" ht="24.75">
      <c r="A197" s="8" t="s">
        <v>123</v>
      </c>
      <c r="B197" s="8" t="s">
        <v>71</v>
      </c>
      <c r="C197" s="8" t="s">
        <v>79</v>
      </c>
      <c r="D197" s="8" t="s">
        <v>762</v>
      </c>
      <c r="E197" s="8">
        <v>51.432898666131429</v>
      </c>
    </row>
    <row r="198" spans="1:5" ht="24.75">
      <c r="A198" s="8" t="s">
        <v>123</v>
      </c>
      <c r="B198" s="8" t="s">
        <v>71</v>
      </c>
      <c r="C198" s="8" t="s">
        <v>79</v>
      </c>
      <c r="D198" s="8" t="s">
        <v>763</v>
      </c>
      <c r="E198" s="8">
        <v>51.486299096842309</v>
      </c>
    </row>
    <row r="199" spans="1:5" ht="24.75">
      <c r="A199" s="8" t="s">
        <v>123</v>
      </c>
      <c r="B199" s="8" t="s">
        <v>71</v>
      </c>
      <c r="C199" s="8" t="s">
        <v>79</v>
      </c>
      <c r="D199" s="8" t="s">
        <v>764</v>
      </c>
      <c r="E199" s="8">
        <v>8.8746908545224734</v>
      </c>
    </row>
    <row r="200" spans="1:5" ht="24.75">
      <c r="A200" s="8" t="s">
        <v>123</v>
      </c>
      <c r="B200" s="8" t="s">
        <v>71</v>
      </c>
      <c r="C200" s="8" t="s">
        <v>79</v>
      </c>
      <c r="D200" s="8" t="s">
        <v>765</v>
      </c>
      <c r="E200" s="8">
        <v>7.487591651075002</v>
      </c>
    </row>
    <row r="201" spans="1:5" ht="24.75">
      <c r="A201" s="8" t="s">
        <v>123</v>
      </c>
      <c r="B201" s="8" t="s">
        <v>71</v>
      </c>
      <c r="C201" s="8" t="s">
        <v>79</v>
      </c>
      <c r="D201" s="8" t="s">
        <v>766</v>
      </c>
      <c r="E201" s="8">
        <v>12.524474436001395</v>
      </c>
    </row>
    <row r="202" spans="1:5" ht="24.75">
      <c r="A202" s="8" t="s">
        <v>123</v>
      </c>
      <c r="B202" s="8" t="s">
        <v>71</v>
      </c>
      <c r="C202" s="8" t="s">
        <v>79</v>
      </c>
      <c r="D202" s="8" t="s">
        <v>767</v>
      </c>
      <c r="E202" s="8">
        <v>8.8444003808013054</v>
      </c>
    </row>
    <row r="203" spans="1:5" ht="24.75">
      <c r="A203" s="8" t="s">
        <v>123</v>
      </c>
      <c r="B203" s="8" t="s">
        <v>71</v>
      </c>
      <c r="C203" s="8" t="s">
        <v>79</v>
      </c>
      <c r="D203" s="8" t="s">
        <v>768</v>
      </c>
      <c r="E203" s="8">
        <v>9.2738015324092178</v>
      </c>
    </row>
    <row r="204" spans="1:5" ht="24.75">
      <c r="A204" s="8" t="s">
        <v>123</v>
      </c>
      <c r="B204" s="8" t="s">
        <v>71</v>
      </c>
      <c r="C204" s="8" t="s">
        <v>79</v>
      </c>
      <c r="D204" s="8" t="s">
        <v>769</v>
      </c>
      <c r="E204" s="8">
        <v>23.990000967771717</v>
      </c>
    </row>
    <row r="205" spans="1:5" ht="24.75">
      <c r="A205" s="8" t="s">
        <v>123</v>
      </c>
      <c r="B205" s="8" t="s">
        <v>71</v>
      </c>
      <c r="C205" s="8" t="s">
        <v>79</v>
      </c>
      <c r="D205" s="8" t="s">
        <v>770</v>
      </c>
      <c r="E205" s="8">
        <v>9.2738015324092196</v>
      </c>
    </row>
    <row r="206" spans="1:5" ht="24.75">
      <c r="A206" s="8" t="s">
        <v>123</v>
      </c>
      <c r="B206" s="8" t="s">
        <v>71</v>
      </c>
      <c r="C206" s="8" t="s">
        <v>79</v>
      </c>
      <c r="D206" s="8" t="s">
        <v>771</v>
      </c>
      <c r="E206" s="8">
        <v>8.8444003638259172</v>
      </c>
    </row>
    <row r="207" spans="1:5" ht="24.75">
      <c r="A207" s="8" t="s">
        <v>123</v>
      </c>
      <c r="B207" s="8" t="s">
        <v>71</v>
      </c>
      <c r="C207" s="8" t="s">
        <v>79</v>
      </c>
      <c r="D207" s="8" t="s">
        <v>772</v>
      </c>
      <c r="E207" s="8">
        <v>3.1283997750664834</v>
      </c>
    </row>
    <row r="208" spans="1:5" ht="24.75">
      <c r="A208" s="8" t="s">
        <v>123</v>
      </c>
      <c r="B208" s="8" t="s">
        <v>71</v>
      </c>
      <c r="C208" s="8" t="s">
        <v>79</v>
      </c>
      <c r="D208" s="8" t="s">
        <v>773</v>
      </c>
      <c r="E208" s="8">
        <v>5.7550004331304274</v>
      </c>
    </row>
    <row r="209" spans="1:5" ht="24.75">
      <c r="A209" s="8" t="s">
        <v>123</v>
      </c>
      <c r="B209" s="8" t="s">
        <v>71</v>
      </c>
      <c r="C209" s="8" t="s">
        <v>79</v>
      </c>
      <c r="D209" s="8" t="s">
        <v>774</v>
      </c>
      <c r="E209" s="8">
        <v>9.434001679342197</v>
      </c>
    </row>
    <row r="210" spans="1:5" ht="24.75">
      <c r="A210" s="8" t="s">
        <v>123</v>
      </c>
      <c r="B210" s="8" t="s">
        <v>71</v>
      </c>
      <c r="C210" s="8" t="s">
        <v>79</v>
      </c>
      <c r="D210" s="8" t="s">
        <v>775</v>
      </c>
      <c r="E210" s="8">
        <v>5.4570741614052976</v>
      </c>
    </row>
    <row r="211" spans="1:5" ht="24.75">
      <c r="A211" s="8" t="s">
        <v>123</v>
      </c>
      <c r="B211" s="8" t="s">
        <v>71</v>
      </c>
      <c r="C211" s="8" t="s">
        <v>79</v>
      </c>
      <c r="D211" s="8" t="s">
        <v>776</v>
      </c>
      <c r="E211" s="8">
        <v>5.7550004501058476</v>
      </c>
    </row>
    <row r="212" spans="1:5" ht="24.75">
      <c r="A212" s="8" t="s">
        <v>123</v>
      </c>
      <c r="B212" s="8" t="s">
        <v>71</v>
      </c>
      <c r="C212" s="8" t="s">
        <v>79</v>
      </c>
      <c r="D212" s="8" t="s">
        <v>777</v>
      </c>
      <c r="E212" s="8">
        <v>5.5104745994484396</v>
      </c>
    </row>
    <row r="213" spans="1:5" ht="24.75">
      <c r="A213" s="8" t="s">
        <v>123</v>
      </c>
      <c r="B213" s="8" t="s">
        <v>71</v>
      </c>
      <c r="C213" s="8" t="s">
        <v>79</v>
      </c>
      <c r="D213" s="8" t="s">
        <v>778</v>
      </c>
      <c r="E213" s="8">
        <v>9.3806012412990114</v>
      </c>
    </row>
    <row r="214" spans="1:5" ht="24.75">
      <c r="A214" s="8" t="s">
        <v>123</v>
      </c>
      <c r="B214" s="8" t="s">
        <v>71</v>
      </c>
      <c r="C214" s="8" t="s">
        <v>79</v>
      </c>
      <c r="D214" s="8" t="s">
        <v>779</v>
      </c>
      <c r="E214" s="8">
        <v>5.7550002379132952</v>
      </c>
    </row>
    <row r="215" spans="1:5" ht="24.75">
      <c r="A215" s="8" t="s">
        <v>123</v>
      </c>
      <c r="B215" s="8" t="s">
        <v>71</v>
      </c>
      <c r="C215" s="8" t="s">
        <v>79</v>
      </c>
      <c r="D215" s="8" t="s">
        <v>780</v>
      </c>
      <c r="E215" s="8">
        <v>9.434001679342197</v>
      </c>
    </row>
    <row r="216" spans="1:5" ht="24.75">
      <c r="A216" s="8" t="s">
        <v>123</v>
      </c>
      <c r="B216" s="8" t="s">
        <v>71</v>
      </c>
      <c r="C216" s="8" t="s">
        <v>79</v>
      </c>
      <c r="D216" s="8" t="s">
        <v>781</v>
      </c>
      <c r="E216" s="8">
        <v>5.4570739152619954</v>
      </c>
    </row>
    <row r="217" spans="1:5" ht="24.75">
      <c r="A217" s="8" t="s">
        <v>123</v>
      </c>
      <c r="B217" s="8" t="s">
        <v>71</v>
      </c>
      <c r="C217" s="8" t="s">
        <v>79</v>
      </c>
      <c r="D217" s="8" t="s">
        <v>782</v>
      </c>
      <c r="E217" s="8">
        <v>19.201792252931458</v>
      </c>
    </row>
    <row r="218" spans="1:5" ht="24.75">
      <c r="A218" s="8" t="s">
        <v>123</v>
      </c>
      <c r="B218" s="8" t="s">
        <v>71</v>
      </c>
      <c r="C218" s="8" t="s">
        <v>79</v>
      </c>
      <c r="D218" s="8" t="s">
        <v>783</v>
      </c>
      <c r="E218" s="8">
        <v>10.697800669945241</v>
      </c>
    </row>
    <row r="219" spans="1:5" ht="24.75">
      <c r="A219" s="8" t="s">
        <v>123</v>
      </c>
      <c r="B219" s="8" t="s">
        <v>71</v>
      </c>
      <c r="C219" s="8" t="s">
        <v>79</v>
      </c>
      <c r="D219" s="8" t="s">
        <v>784</v>
      </c>
      <c r="E219" s="8">
        <v>24.09680226824317</v>
      </c>
    </row>
    <row r="220" spans="1:5" ht="24.75">
      <c r="A220" s="8" t="s">
        <v>123</v>
      </c>
      <c r="B220" s="8" t="s">
        <v>71</v>
      </c>
      <c r="C220" s="8" t="s">
        <v>79</v>
      </c>
      <c r="D220" s="8" t="s">
        <v>785</v>
      </c>
      <c r="E220" s="8">
        <v>9.2203981236704102</v>
      </c>
    </row>
    <row r="221" spans="1:5" ht="24.75">
      <c r="A221" s="8" t="s">
        <v>123</v>
      </c>
      <c r="B221" s="8" t="s">
        <v>71</v>
      </c>
      <c r="C221" s="8" t="s">
        <v>79</v>
      </c>
      <c r="D221" s="8" t="s">
        <v>786</v>
      </c>
      <c r="E221" s="8">
        <v>9.2203981236704102</v>
      </c>
    </row>
    <row r="222" spans="1:5" ht="24.75">
      <c r="A222" s="8" t="s">
        <v>123</v>
      </c>
      <c r="B222" s="8" t="s">
        <v>71</v>
      </c>
      <c r="C222" s="8" t="s">
        <v>79</v>
      </c>
      <c r="D222" s="8" t="s">
        <v>787</v>
      </c>
      <c r="E222" s="8">
        <v>8.0907988632208774</v>
      </c>
    </row>
    <row r="223" spans="1:5" ht="24.75">
      <c r="A223" s="8" t="s">
        <v>123</v>
      </c>
      <c r="B223" s="8" t="s">
        <v>71</v>
      </c>
      <c r="C223" s="8" t="s">
        <v>79</v>
      </c>
      <c r="D223" s="8" t="s">
        <v>788</v>
      </c>
      <c r="E223" s="8">
        <v>5.8213558883848826</v>
      </c>
    </row>
    <row r="224" spans="1:5" ht="24.75">
      <c r="A224" s="8" t="s">
        <v>123</v>
      </c>
      <c r="B224" s="8" t="s">
        <v>71</v>
      </c>
      <c r="C224" s="8" t="s">
        <v>79</v>
      </c>
      <c r="D224" s="8" t="s">
        <v>789</v>
      </c>
      <c r="E224" s="8">
        <v>8.0370984227167774</v>
      </c>
    </row>
    <row r="225" spans="1:5" ht="24.75">
      <c r="A225" s="8" t="s">
        <v>123</v>
      </c>
      <c r="B225" s="8" t="s">
        <v>71</v>
      </c>
      <c r="C225" s="8" t="s">
        <v>79</v>
      </c>
      <c r="D225" s="8" t="s">
        <v>790</v>
      </c>
      <c r="E225" s="8">
        <v>4.1846824499168909</v>
      </c>
    </row>
    <row r="226" spans="1:5" ht="24.75">
      <c r="A226" s="8" t="s">
        <v>123</v>
      </c>
      <c r="B226" s="8" t="s">
        <v>71</v>
      </c>
      <c r="C226" s="8" t="s">
        <v>79</v>
      </c>
      <c r="D226" s="8" t="s">
        <v>791</v>
      </c>
      <c r="E226" s="8">
        <v>5.3952004371664266</v>
      </c>
    </row>
    <row r="227" spans="1:5" ht="24.75">
      <c r="A227" s="8" t="s">
        <v>123</v>
      </c>
      <c r="B227" s="8" t="s">
        <v>71</v>
      </c>
      <c r="C227" s="8" t="s">
        <v>79</v>
      </c>
      <c r="D227" s="8" t="s">
        <v>792</v>
      </c>
      <c r="E227" s="8">
        <v>9.0395020934145887</v>
      </c>
    </row>
    <row r="228" spans="1:5" ht="24.75">
      <c r="A228" s="8" t="s">
        <v>123</v>
      </c>
      <c r="B228" s="8" t="s">
        <v>71</v>
      </c>
      <c r="C228" s="8" t="s">
        <v>79</v>
      </c>
      <c r="D228" s="8" t="s">
        <v>793</v>
      </c>
      <c r="E228" s="8">
        <v>6.6095000512568625</v>
      </c>
    </row>
    <row r="229" spans="1:5" ht="24.75">
      <c r="A229" s="8" t="s">
        <v>123</v>
      </c>
      <c r="B229" s="8" t="s">
        <v>71</v>
      </c>
      <c r="C229" s="8" t="s">
        <v>79</v>
      </c>
      <c r="D229" s="8" t="s">
        <v>794</v>
      </c>
      <c r="E229" s="8">
        <v>8.9854878493001262</v>
      </c>
    </row>
    <row r="230" spans="1:5" ht="24.75">
      <c r="A230" s="8" t="s">
        <v>123</v>
      </c>
      <c r="B230" s="8" t="s">
        <v>71</v>
      </c>
      <c r="C230" s="8" t="s">
        <v>79</v>
      </c>
      <c r="D230" s="8" t="s">
        <v>795</v>
      </c>
      <c r="E230" s="8">
        <v>5.7550002379132774</v>
      </c>
    </row>
    <row r="231" spans="1:5" ht="24.75">
      <c r="A231" s="8" t="s">
        <v>123</v>
      </c>
      <c r="B231" s="8" t="s">
        <v>71</v>
      </c>
      <c r="C231" s="8" t="s">
        <v>79</v>
      </c>
      <c r="D231" s="8" t="s">
        <v>796</v>
      </c>
      <c r="E231" s="8">
        <v>9.4340021037272894</v>
      </c>
    </row>
    <row r="232" spans="1:5" ht="24.75">
      <c r="A232" s="8" t="s">
        <v>123</v>
      </c>
      <c r="B232" s="8" t="s">
        <v>71</v>
      </c>
      <c r="C232" s="8" t="s">
        <v>79</v>
      </c>
      <c r="D232" s="8" t="s">
        <v>797</v>
      </c>
      <c r="E232" s="8">
        <v>5.4570743566224511</v>
      </c>
    </row>
    <row r="233" spans="1:5" ht="24.75">
      <c r="A233" s="8" t="s">
        <v>123</v>
      </c>
      <c r="B233" s="8" t="s">
        <v>71</v>
      </c>
      <c r="C233" s="8" t="s">
        <v>79</v>
      </c>
      <c r="D233" s="8" t="s">
        <v>798</v>
      </c>
      <c r="E233" s="8">
        <v>5.395200650551061</v>
      </c>
    </row>
    <row r="234" spans="1:5" ht="24.75">
      <c r="A234" s="8" t="s">
        <v>123</v>
      </c>
      <c r="B234" s="8" t="s">
        <v>71</v>
      </c>
      <c r="C234" s="8" t="s">
        <v>79</v>
      </c>
      <c r="D234" s="8" t="s">
        <v>799</v>
      </c>
      <c r="E234" s="8">
        <v>9.0395020934145887</v>
      </c>
    </row>
    <row r="235" spans="1:5" ht="24.75">
      <c r="A235" s="8" t="s">
        <v>123</v>
      </c>
      <c r="B235" s="8" t="s">
        <v>71</v>
      </c>
      <c r="C235" s="8" t="s">
        <v>79</v>
      </c>
      <c r="D235" s="8" t="s">
        <v>800</v>
      </c>
      <c r="E235" s="8">
        <v>6.6095002646414942</v>
      </c>
    </row>
    <row r="236" spans="1:5" ht="24.75">
      <c r="A236" s="8" t="s">
        <v>123</v>
      </c>
      <c r="B236" s="8" t="s">
        <v>71</v>
      </c>
      <c r="C236" s="8" t="s">
        <v>79</v>
      </c>
      <c r="D236" s="8" t="s">
        <v>801</v>
      </c>
      <c r="E236" s="8">
        <v>8.9858016529104869</v>
      </c>
    </row>
    <row r="237" spans="1:5" ht="24.75">
      <c r="A237" s="8" t="s">
        <v>123</v>
      </c>
      <c r="B237" s="8" t="s">
        <v>71</v>
      </c>
      <c r="C237" s="8" t="s">
        <v>79</v>
      </c>
      <c r="D237" s="8" t="s">
        <v>802</v>
      </c>
      <c r="E237" s="8">
        <v>5.3952006505510663</v>
      </c>
    </row>
    <row r="238" spans="1:5" ht="24.75">
      <c r="A238" s="8" t="s">
        <v>123</v>
      </c>
      <c r="B238" s="8" t="s">
        <v>71</v>
      </c>
      <c r="C238" s="8" t="s">
        <v>79</v>
      </c>
      <c r="D238" s="8" t="s">
        <v>803</v>
      </c>
      <c r="E238" s="8">
        <v>9.0395020934145887</v>
      </c>
    </row>
    <row r="239" spans="1:5" ht="24.75">
      <c r="A239" s="8" t="s">
        <v>123</v>
      </c>
      <c r="B239" s="8" t="s">
        <v>71</v>
      </c>
      <c r="C239" s="8" t="s">
        <v>79</v>
      </c>
      <c r="D239" s="8" t="s">
        <v>804</v>
      </c>
      <c r="E239" s="8">
        <v>6.6095002646414951</v>
      </c>
    </row>
    <row r="240" spans="1:5" ht="24.75">
      <c r="A240" s="8" t="s">
        <v>123</v>
      </c>
      <c r="B240" s="8" t="s">
        <v>71</v>
      </c>
      <c r="C240" s="8" t="s">
        <v>79</v>
      </c>
      <c r="D240" s="8" t="s">
        <v>805</v>
      </c>
      <c r="E240" s="8">
        <v>8.9858016529104869</v>
      </c>
    </row>
    <row r="241" spans="1:5" ht="24.75">
      <c r="A241" s="8" t="s">
        <v>123</v>
      </c>
      <c r="B241" s="8" t="s">
        <v>71</v>
      </c>
      <c r="C241" s="8" t="s">
        <v>79</v>
      </c>
      <c r="D241" s="8" t="s">
        <v>806</v>
      </c>
      <c r="E241" s="8">
        <v>5.7550004501058076</v>
      </c>
    </row>
    <row r="242" spans="1:5" ht="24.75">
      <c r="A242" s="8" t="s">
        <v>123</v>
      </c>
      <c r="B242" s="8" t="s">
        <v>71</v>
      </c>
      <c r="C242" s="8" t="s">
        <v>79</v>
      </c>
      <c r="D242" s="8" t="s">
        <v>807</v>
      </c>
      <c r="E242" s="8">
        <v>5.5104745824731118</v>
      </c>
    </row>
    <row r="243" spans="1:5" ht="24.75">
      <c r="A243" s="8" t="s">
        <v>123</v>
      </c>
      <c r="B243" s="8" t="s">
        <v>71</v>
      </c>
      <c r="C243" s="8" t="s">
        <v>79</v>
      </c>
      <c r="D243" s="8" t="s">
        <v>808</v>
      </c>
      <c r="E243" s="8">
        <v>9.3806016656841056</v>
      </c>
    </row>
    <row r="244" spans="1:5" ht="24.75">
      <c r="A244" s="8" t="s">
        <v>123</v>
      </c>
      <c r="B244" s="8" t="s">
        <v>71</v>
      </c>
      <c r="C244" s="8" t="s">
        <v>79</v>
      </c>
      <c r="D244" s="8" t="s">
        <v>809</v>
      </c>
      <c r="E244" s="8">
        <v>5.7550004501058503</v>
      </c>
    </row>
    <row r="245" spans="1:5" ht="24.75">
      <c r="A245" s="8" t="s">
        <v>123</v>
      </c>
      <c r="B245" s="8" t="s">
        <v>71</v>
      </c>
      <c r="C245" s="8" t="s">
        <v>79</v>
      </c>
      <c r="D245" s="8" t="s">
        <v>810</v>
      </c>
      <c r="E245" s="8">
        <v>9.4340021037272894</v>
      </c>
    </row>
    <row r="246" spans="1:5" ht="24.75">
      <c r="A246" s="8" t="s">
        <v>123</v>
      </c>
      <c r="B246" s="8" t="s">
        <v>71</v>
      </c>
      <c r="C246" s="8" t="s">
        <v>79</v>
      </c>
      <c r="D246" s="8" t="s">
        <v>811</v>
      </c>
      <c r="E246" s="8">
        <v>5.4570739322373552</v>
      </c>
    </row>
    <row r="247" spans="1:5" ht="24.75">
      <c r="A247" s="8" t="s">
        <v>123</v>
      </c>
      <c r="B247" s="8" t="s">
        <v>71</v>
      </c>
      <c r="C247" s="8" t="s">
        <v>79</v>
      </c>
      <c r="D247" s="8" t="s">
        <v>812</v>
      </c>
      <c r="E247" s="8">
        <v>9.4444003896593021</v>
      </c>
    </row>
    <row r="248" spans="1:5" ht="24.75">
      <c r="A248" s="8" t="s">
        <v>123</v>
      </c>
      <c r="B248" s="8" t="s">
        <v>71</v>
      </c>
      <c r="C248" s="8" t="s">
        <v>79</v>
      </c>
      <c r="D248" s="8" t="s">
        <v>813</v>
      </c>
      <c r="E248" s="8">
        <v>9.4443999822495925</v>
      </c>
    </row>
    <row r="249" spans="1:5" ht="24.75">
      <c r="A249" s="8" t="s">
        <v>123</v>
      </c>
      <c r="B249" s="8" t="s">
        <v>71</v>
      </c>
      <c r="C249" s="8" t="s">
        <v>79</v>
      </c>
      <c r="D249" s="8" t="s">
        <v>814</v>
      </c>
      <c r="E249" s="8">
        <v>19.422801371267834</v>
      </c>
    </row>
    <row r="250" spans="1:5" ht="24.75">
      <c r="A250" s="8" t="s">
        <v>123</v>
      </c>
      <c r="B250" s="8" t="s">
        <v>71</v>
      </c>
      <c r="C250" s="8" t="s">
        <v>79</v>
      </c>
      <c r="D250" s="8" t="s">
        <v>815</v>
      </c>
      <c r="E250" s="8">
        <v>14.969800370079895</v>
      </c>
    </row>
    <row r="251" spans="1:5" ht="24.75">
      <c r="A251" s="8" t="s">
        <v>123</v>
      </c>
      <c r="B251" s="8" t="s">
        <v>71</v>
      </c>
      <c r="C251" s="8" t="s">
        <v>79</v>
      </c>
      <c r="D251" s="8" t="s">
        <v>816</v>
      </c>
      <c r="E251" s="8">
        <v>17.449400850557826</v>
      </c>
    </row>
    <row r="252" spans="1:5" ht="24.75">
      <c r="A252" s="8" t="s">
        <v>123</v>
      </c>
      <c r="B252" s="8" t="s">
        <v>71</v>
      </c>
      <c r="C252" s="8" t="s">
        <v>79</v>
      </c>
      <c r="D252" s="8" t="s">
        <v>817</v>
      </c>
      <c r="E252" s="8">
        <v>13.202488546932878</v>
      </c>
    </row>
    <row r="253" spans="1:5" ht="24.75">
      <c r="A253" s="8" t="s">
        <v>123</v>
      </c>
      <c r="B253" s="8" t="s">
        <v>71</v>
      </c>
      <c r="C253" s="8" t="s">
        <v>79</v>
      </c>
      <c r="D253" s="8" t="s">
        <v>818</v>
      </c>
      <c r="E253" s="8">
        <v>9.3178995447856199</v>
      </c>
    </row>
    <row r="254" spans="1:5" ht="24.75">
      <c r="A254" s="8" t="s">
        <v>123</v>
      </c>
      <c r="B254" s="8" t="s">
        <v>71</v>
      </c>
      <c r="C254" s="8" t="s">
        <v>79</v>
      </c>
      <c r="D254" s="8" t="s">
        <v>819</v>
      </c>
      <c r="E254" s="8">
        <v>13.148788106428771</v>
      </c>
    </row>
    <row r="255" spans="1:5" ht="24.75">
      <c r="A255" s="8" t="s">
        <v>123</v>
      </c>
      <c r="B255" s="8" t="s">
        <v>71</v>
      </c>
      <c r="C255" s="8" t="s">
        <v>79</v>
      </c>
      <c r="D255" s="8" t="s">
        <v>820</v>
      </c>
      <c r="E255" s="8">
        <v>9.2641991042815182</v>
      </c>
    </row>
    <row r="256" spans="1:5" ht="24.75">
      <c r="A256" s="8" t="s">
        <v>123</v>
      </c>
      <c r="B256" s="8" t="s">
        <v>71</v>
      </c>
      <c r="C256" s="8" t="s">
        <v>79</v>
      </c>
      <c r="D256" s="8" t="s">
        <v>821</v>
      </c>
      <c r="E256" s="8">
        <v>21.756997486522483</v>
      </c>
    </row>
    <row r="257" spans="1:5" ht="24.75">
      <c r="A257" s="8" t="s">
        <v>123</v>
      </c>
      <c r="B257" s="8" t="s">
        <v>71</v>
      </c>
      <c r="C257" s="8" t="s">
        <v>79</v>
      </c>
      <c r="D257" s="8" t="s">
        <v>822</v>
      </c>
      <c r="E257" s="8">
        <v>13.073674417209061</v>
      </c>
    </row>
    <row r="258" spans="1:5" ht="24.75">
      <c r="A258" s="8" t="s">
        <v>123</v>
      </c>
      <c r="B258" s="8" t="s">
        <v>71</v>
      </c>
      <c r="C258" s="8" t="s">
        <v>79</v>
      </c>
      <c r="D258" s="8" t="s">
        <v>823</v>
      </c>
      <c r="E258" s="8">
        <v>23.4915971254628</v>
      </c>
    </row>
    <row r="259" spans="1:5" ht="24.75">
      <c r="A259" s="8" t="s">
        <v>123</v>
      </c>
      <c r="B259" s="8" t="s">
        <v>71</v>
      </c>
      <c r="C259" s="8" t="s">
        <v>79</v>
      </c>
      <c r="D259" s="8" t="s">
        <v>824</v>
      </c>
      <c r="E259" s="8">
        <v>8.871100787936621</v>
      </c>
    </row>
    <row r="260" spans="1:5" ht="24.75">
      <c r="A260" s="8" t="s">
        <v>123</v>
      </c>
      <c r="B260" s="8" t="s">
        <v>71</v>
      </c>
      <c r="C260" s="8" t="s">
        <v>79</v>
      </c>
      <c r="D260" s="8" t="s">
        <v>825</v>
      </c>
      <c r="E260" s="8">
        <v>8.8408405374007124</v>
      </c>
    </row>
    <row r="261" spans="1:5" ht="24.75">
      <c r="A261" s="8" t="s">
        <v>123</v>
      </c>
      <c r="B261" s="8" t="s">
        <v>71</v>
      </c>
      <c r="C261" s="8" t="s">
        <v>79</v>
      </c>
      <c r="D261" s="8" t="s">
        <v>826</v>
      </c>
      <c r="E261" s="8">
        <v>8.8711003635515286</v>
      </c>
    </row>
    <row r="262" spans="1:5" ht="24.75">
      <c r="A262" s="8" t="s">
        <v>123</v>
      </c>
      <c r="B262" s="8" t="s">
        <v>71</v>
      </c>
      <c r="C262" s="8" t="s">
        <v>79</v>
      </c>
      <c r="D262" s="8" t="s">
        <v>827</v>
      </c>
      <c r="E262" s="8">
        <v>8.8444003808012877</v>
      </c>
    </row>
    <row r="263" spans="1:5" ht="24.75">
      <c r="A263" s="8" t="s">
        <v>123</v>
      </c>
      <c r="B263" s="8" t="s">
        <v>71</v>
      </c>
      <c r="C263" s="8" t="s">
        <v>79</v>
      </c>
      <c r="D263" s="8" t="s">
        <v>828</v>
      </c>
      <c r="E263" s="8">
        <v>5.3952004371664106</v>
      </c>
    </row>
    <row r="264" spans="1:5" ht="24.75">
      <c r="A264" s="8" t="s">
        <v>123</v>
      </c>
      <c r="B264" s="8" t="s">
        <v>71</v>
      </c>
      <c r="C264" s="8" t="s">
        <v>79</v>
      </c>
      <c r="D264" s="8" t="s">
        <v>829</v>
      </c>
      <c r="E264" s="8">
        <v>9.0391878630349503</v>
      </c>
    </row>
    <row r="265" spans="1:5" ht="24.75">
      <c r="A265" s="8" t="s">
        <v>123</v>
      </c>
      <c r="B265" s="8" t="s">
        <v>71</v>
      </c>
      <c r="C265" s="8" t="s">
        <v>79</v>
      </c>
      <c r="D265" s="8" t="s">
        <v>830</v>
      </c>
      <c r="E265" s="8">
        <v>6.6095000512568429</v>
      </c>
    </row>
    <row r="266" spans="1:5" ht="24.75">
      <c r="A266" s="8" t="s">
        <v>123</v>
      </c>
      <c r="B266" s="8" t="s">
        <v>71</v>
      </c>
      <c r="C266" s="8" t="s">
        <v>79</v>
      </c>
      <c r="D266" s="8" t="s">
        <v>831</v>
      </c>
      <c r="E266" s="8">
        <v>8.985801226141211</v>
      </c>
    </row>
    <row r="267" spans="1:5" ht="24.75">
      <c r="A267" s="8" t="s">
        <v>123</v>
      </c>
      <c r="B267" s="8" t="s">
        <v>71</v>
      </c>
      <c r="C267" s="8" t="s">
        <v>79</v>
      </c>
      <c r="D267" s="8" t="s">
        <v>832</v>
      </c>
      <c r="E267" s="8">
        <v>5.7550002379132685</v>
      </c>
    </row>
    <row r="268" spans="1:5" ht="24.75">
      <c r="A268" s="8" t="s">
        <v>123</v>
      </c>
      <c r="B268" s="8" t="s">
        <v>71</v>
      </c>
      <c r="C268" s="8" t="s">
        <v>79</v>
      </c>
      <c r="D268" s="8" t="s">
        <v>833</v>
      </c>
      <c r="E268" s="8">
        <v>5.51047479466565</v>
      </c>
    </row>
    <row r="269" spans="1:5" ht="24.75">
      <c r="A269" s="8" t="s">
        <v>123</v>
      </c>
      <c r="B269" s="8" t="s">
        <v>71</v>
      </c>
      <c r="C269" s="8" t="s">
        <v>79</v>
      </c>
      <c r="D269" s="8" t="s">
        <v>834</v>
      </c>
      <c r="E269" s="8">
        <v>9.3806012412990114</v>
      </c>
    </row>
    <row r="270" spans="1:5" ht="24.75">
      <c r="A270" s="8" t="s">
        <v>123</v>
      </c>
      <c r="B270" s="8" t="s">
        <v>71</v>
      </c>
      <c r="C270" s="8" t="s">
        <v>79</v>
      </c>
      <c r="D270" s="8" t="s">
        <v>835</v>
      </c>
      <c r="E270" s="8">
        <v>5.7550004501058449</v>
      </c>
    </row>
    <row r="271" spans="1:5" ht="24.75">
      <c r="A271" s="8" t="s">
        <v>123</v>
      </c>
      <c r="B271" s="8" t="s">
        <v>71</v>
      </c>
      <c r="C271" s="8" t="s">
        <v>79</v>
      </c>
      <c r="D271" s="8" t="s">
        <v>836</v>
      </c>
      <c r="E271" s="8">
        <v>9.434001679342197</v>
      </c>
    </row>
    <row r="272" spans="1:5" ht="24.75">
      <c r="A272" s="8" t="s">
        <v>123</v>
      </c>
      <c r="B272" s="8" t="s">
        <v>71</v>
      </c>
      <c r="C272" s="8" t="s">
        <v>79</v>
      </c>
      <c r="D272" s="8" t="s">
        <v>837</v>
      </c>
      <c r="E272" s="8">
        <v>5.5104741509845443</v>
      </c>
    </row>
    <row r="273" spans="1:5" ht="24.75">
      <c r="A273" s="8" t="s">
        <v>123</v>
      </c>
      <c r="B273" s="8" t="s">
        <v>71</v>
      </c>
      <c r="C273" s="8" t="s">
        <v>79</v>
      </c>
      <c r="D273" s="8" t="s">
        <v>838</v>
      </c>
      <c r="E273" s="8">
        <v>13.763851815239754</v>
      </c>
    </row>
    <row r="274" spans="1:5" ht="24.75">
      <c r="A274" s="8" t="s">
        <v>123</v>
      </c>
      <c r="B274" s="8" t="s">
        <v>71</v>
      </c>
      <c r="C274" s="8" t="s">
        <v>79</v>
      </c>
      <c r="D274" s="8" t="s">
        <v>839</v>
      </c>
      <c r="E274" s="8">
        <v>5.3952006505510477</v>
      </c>
    </row>
    <row r="275" spans="1:5" ht="24.75">
      <c r="A275" s="8" t="s">
        <v>123</v>
      </c>
      <c r="B275" s="8" t="s">
        <v>71</v>
      </c>
      <c r="C275" s="8" t="s">
        <v>79</v>
      </c>
      <c r="D275" s="8" t="s">
        <v>840</v>
      </c>
      <c r="E275" s="8">
        <v>9.039501666645311</v>
      </c>
    </row>
    <row r="276" spans="1:5" ht="24.75">
      <c r="A276" s="8" t="s">
        <v>123</v>
      </c>
      <c r="B276" s="8" t="s">
        <v>71</v>
      </c>
      <c r="C276" s="8" t="s">
        <v>79</v>
      </c>
      <c r="D276" s="8" t="s">
        <v>841</v>
      </c>
      <c r="E276" s="8">
        <v>6.6095002646414889</v>
      </c>
    </row>
    <row r="277" spans="1:5" ht="24.75">
      <c r="A277" s="8" t="s">
        <v>123</v>
      </c>
      <c r="B277" s="8" t="s">
        <v>71</v>
      </c>
      <c r="C277" s="8" t="s">
        <v>79</v>
      </c>
      <c r="D277" s="8" t="s">
        <v>842</v>
      </c>
      <c r="E277" s="8">
        <v>8.9854874225308485</v>
      </c>
    </row>
    <row r="278" spans="1:5" ht="24.75">
      <c r="A278" s="8" t="s">
        <v>123</v>
      </c>
      <c r="B278" s="8" t="s">
        <v>71</v>
      </c>
      <c r="C278" s="8" t="s">
        <v>79</v>
      </c>
      <c r="D278" s="8" t="s">
        <v>843</v>
      </c>
      <c r="E278" s="8">
        <v>3.1817993702532115</v>
      </c>
    </row>
    <row r="279" spans="1:5" ht="24.75">
      <c r="A279" s="8" t="s">
        <v>123</v>
      </c>
      <c r="B279" s="8" t="s">
        <v>71</v>
      </c>
      <c r="C279" s="8" t="s">
        <v>79</v>
      </c>
      <c r="D279" s="8" t="s">
        <v>844</v>
      </c>
      <c r="E279" s="8">
        <v>3.1283993373343852</v>
      </c>
    </row>
    <row r="280" spans="1:5" ht="24.75">
      <c r="A280" s="8" t="s">
        <v>123</v>
      </c>
      <c r="B280" s="8" t="s">
        <v>71</v>
      </c>
      <c r="C280" s="8" t="s">
        <v>79</v>
      </c>
      <c r="D280" s="8" t="s">
        <v>845</v>
      </c>
      <c r="E280" s="8">
        <v>12.073399248507453</v>
      </c>
    </row>
    <row r="281" spans="1:5" ht="24.75">
      <c r="A281" s="8" t="s">
        <v>123</v>
      </c>
      <c r="B281" s="8" t="s">
        <v>71</v>
      </c>
      <c r="C281" s="8" t="s">
        <v>79</v>
      </c>
      <c r="D281" s="8" t="s">
        <v>846</v>
      </c>
      <c r="E281" s="8">
        <v>7.2490028499564252</v>
      </c>
    </row>
    <row r="282" spans="1:5" ht="24.75">
      <c r="A282" s="8" t="s">
        <v>123</v>
      </c>
      <c r="B282" s="8" t="s">
        <v>71</v>
      </c>
      <c r="C282" s="8" t="s">
        <v>79</v>
      </c>
      <c r="D282" s="8" t="s">
        <v>847</v>
      </c>
      <c r="E282" s="8">
        <v>14.419966089676139</v>
      </c>
    </row>
    <row r="283" spans="1:5" ht="24.75">
      <c r="A283" s="8" t="s">
        <v>123</v>
      </c>
      <c r="B283" s="8" t="s">
        <v>71</v>
      </c>
      <c r="C283" s="8" t="s">
        <v>79</v>
      </c>
      <c r="D283" s="8" t="s">
        <v>848</v>
      </c>
      <c r="E283" s="8">
        <v>23.242942391919865</v>
      </c>
    </row>
    <row r="284" spans="1:5" ht="24.75">
      <c r="A284" s="8" t="s">
        <v>123</v>
      </c>
      <c r="B284" s="8" t="s">
        <v>71</v>
      </c>
      <c r="C284" s="8" t="s">
        <v>79</v>
      </c>
      <c r="D284" s="8" t="s">
        <v>849</v>
      </c>
      <c r="E284" s="8">
        <v>6.7125041270704582</v>
      </c>
    </row>
    <row r="285" spans="1:5" ht="24.75">
      <c r="A285" s="8" t="s">
        <v>123</v>
      </c>
      <c r="B285" s="8" t="s">
        <v>71</v>
      </c>
      <c r="C285" s="8" t="s">
        <v>79</v>
      </c>
      <c r="D285" s="8" t="s">
        <v>850</v>
      </c>
      <c r="E285" s="8">
        <v>13.202488546932878</v>
      </c>
    </row>
    <row r="286" spans="1:5" ht="24.75">
      <c r="A286" s="8" t="s">
        <v>123</v>
      </c>
      <c r="B286" s="8" t="s">
        <v>71</v>
      </c>
      <c r="C286" s="8" t="s">
        <v>79</v>
      </c>
      <c r="D286" s="8" t="s">
        <v>851</v>
      </c>
      <c r="E286" s="8">
        <v>3.1320039729129832</v>
      </c>
    </row>
    <row r="287" spans="1:5" ht="24.75">
      <c r="A287" s="8" t="s">
        <v>123</v>
      </c>
      <c r="B287" s="8" t="s">
        <v>71</v>
      </c>
      <c r="C287" s="8" t="s">
        <v>79</v>
      </c>
      <c r="D287" s="8" t="s">
        <v>852</v>
      </c>
      <c r="E287" s="8">
        <v>27.838117864086211</v>
      </c>
    </row>
    <row r="288" spans="1:5" ht="24.75">
      <c r="A288" s="8" t="s">
        <v>123</v>
      </c>
      <c r="B288" s="8" t="s">
        <v>71</v>
      </c>
      <c r="C288" s="8" t="s">
        <v>79</v>
      </c>
      <c r="D288" s="8" t="s">
        <v>853</v>
      </c>
      <c r="E288" s="8">
        <v>4.2296800976812472</v>
      </c>
    </row>
    <row r="289" spans="1:5" ht="24.75">
      <c r="A289" s="8" t="s">
        <v>123</v>
      </c>
      <c r="B289" s="8" t="s">
        <v>71</v>
      </c>
      <c r="C289" s="8" t="s">
        <v>79</v>
      </c>
      <c r="D289" s="8" t="s">
        <v>854</v>
      </c>
      <c r="E289" s="8">
        <v>83.723246244843892</v>
      </c>
    </row>
    <row r="290" spans="1:5" ht="24.75">
      <c r="A290" s="8" t="s">
        <v>123</v>
      </c>
      <c r="B290" s="8" t="s">
        <v>71</v>
      </c>
      <c r="C290" s="8" t="s">
        <v>79</v>
      </c>
      <c r="D290" s="8" t="s">
        <v>855</v>
      </c>
      <c r="E290" s="8">
        <v>61.706617603542334</v>
      </c>
    </row>
    <row r="291" spans="1:5" ht="24.75">
      <c r="A291" s="8" t="s">
        <v>123</v>
      </c>
      <c r="B291" s="8" t="s">
        <v>71</v>
      </c>
      <c r="C291" s="8" t="s">
        <v>79</v>
      </c>
      <c r="D291" s="8" t="s">
        <v>856</v>
      </c>
      <c r="E291" s="8">
        <v>27.71660380917174</v>
      </c>
    </row>
    <row r="292" spans="1:5" ht="24.75">
      <c r="A292" s="8" t="s">
        <v>123</v>
      </c>
      <c r="B292" s="8" t="s">
        <v>71</v>
      </c>
      <c r="C292" s="8" t="s">
        <v>79</v>
      </c>
      <c r="D292" s="8" t="s">
        <v>857</v>
      </c>
      <c r="E292" s="8">
        <v>4.4707495184329957</v>
      </c>
    </row>
    <row r="293" spans="1:5" ht="24.75">
      <c r="A293" s="8" t="s">
        <v>123</v>
      </c>
      <c r="B293" s="8" t="s">
        <v>71</v>
      </c>
      <c r="C293" s="8" t="s">
        <v>79</v>
      </c>
      <c r="D293" s="8" t="s">
        <v>858</v>
      </c>
      <c r="E293" s="8">
        <v>17.124998491474326</v>
      </c>
    </row>
    <row r="294" spans="1:5" ht="24.75">
      <c r="A294" s="8" t="s">
        <v>123</v>
      </c>
      <c r="B294" s="8" t="s">
        <v>71</v>
      </c>
      <c r="C294" s="8" t="s">
        <v>79</v>
      </c>
      <c r="D294" s="8" t="s">
        <v>859</v>
      </c>
      <c r="E294" s="8">
        <v>4.471048433279873</v>
      </c>
    </row>
    <row r="295" spans="1:5" ht="24.75">
      <c r="A295" s="8" t="s">
        <v>123</v>
      </c>
      <c r="B295" s="8" t="s">
        <v>71</v>
      </c>
      <c r="C295" s="8" t="s">
        <v>79</v>
      </c>
      <c r="D295" s="8" t="s">
        <v>860</v>
      </c>
      <c r="E295" s="8">
        <v>3.093699282168354</v>
      </c>
    </row>
    <row r="296" spans="1:5" ht="24.75">
      <c r="A296" s="8" t="s">
        <v>123</v>
      </c>
      <c r="B296" s="8" t="s">
        <v>71</v>
      </c>
      <c r="C296" s="8" t="s">
        <v>79</v>
      </c>
      <c r="D296" s="8" t="s">
        <v>861</v>
      </c>
      <c r="E296" s="8">
        <v>3.1289398880275718</v>
      </c>
    </row>
    <row r="297" spans="1:5" ht="24.75">
      <c r="A297" s="8" t="s">
        <v>123</v>
      </c>
      <c r="B297" s="8" t="s">
        <v>71</v>
      </c>
      <c r="C297" s="8" t="s">
        <v>79</v>
      </c>
      <c r="D297" s="8" t="s">
        <v>862</v>
      </c>
      <c r="E297" s="8">
        <v>1.9245006304791767</v>
      </c>
    </row>
    <row r="298" spans="1:5" ht="24.75">
      <c r="A298" s="8" t="s">
        <v>123</v>
      </c>
      <c r="B298" s="8" t="s">
        <v>71</v>
      </c>
      <c r="C298" s="8" t="s">
        <v>79</v>
      </c>
      <c r="D298" s="8" t="s">
        <v>863</v>
      </c>
      <c r="E298" s="8">
        <v>11.326750744572074</v>
      </c>
    </row>
    <row r="299" spans="1:5" ht="24.75">
      <c r="A299" s="8" t="s">
        <v>123</v>
      </c>
      <c r="B299" s="8" t="s">
        <v>71</v>
      </c>
      <c r="C299" s="8" t="s">
        <v>79</v>
      </c>
      <c r="D299" s="8" t="s">
        <v>864</v>
      </c>
      <c r="E299" s="8">
        <v>3.5950006969550556</v>
      </c>
    </row>
    <row r="300" spans="1:5" ht="24.75">
      <c r="A300" s="8" t="s">
        <v>123</v>
      </c>
      <c r="B300" s="8" t="s">
        <v>71</v>
      </c>
      <c r="C300" s="8" t="s">
        <v>79</v>
      </c>
      <c r="D300" s="8" t="s">
        <v>865</v>
      </c>
      <c r="E300" s="8">
        <v>4.1879160791394598</v>
      </c>
    </row>
    <row r="301" spans="1:5" ht="24.75">
      <c r="A301" s="8" t="s">
        <v>123</v>
      </c>
      <c r="B301" s="8" t="s">
        <v>71</v>
      </c>
      <c r="C301" s="8" t="s">
        <v>79</v>
      </c>
      <c r="D301" s="8" t="s">
        <v>866</v>
      </c>
      <c r="E301" s="8">
        <v>4.2764165891698962</v>
      </c>
    </row>
    <row r="302" spans="1:5" ht="24.75">
      <c r="A302" s="8" t="s">
        <v>123</v>
      </c>
      <c r="B302" s="8" t="s">
        <v>71</v>
      </c>
      <c r="C302" s="8" t="s">
        <v>79</v>
      </c>
      <c r="D302" s="8" t="s">
        <v>867</v>
      </c>
      <c r="E302" s="8">
        <v>9.027417193261936</v>
      </c>
    </row>
    <row r="303" spans="1:5" ht="24.75">
      <c r="A303" s="8" t="s">
        <v>123</v>
      </c>
      <c r="B303" s="8" t="s">
        <v>71</v>
      </c>
      <c r="C303" s="8" t="s">
        <v>79</v>
      </c>
      <c r="D303" s="8" t="s">
        <v>868</v>
      </c>
      <c r="E303" s="8">
        <v>2.4930006464898877</v>
      </c>
    </row>
    <row r="304" spans="1:5" ht="24.75">
      <c r="A304" s="8" t="s">
        <v>123</v>
      </c>
      <c r="B304" s="8" t="s">
        <v>71</v>
      </c>
      <c r="C304" s="8" t="s">
        <v>79</v>
      </c>
      <c r="D304" s="8" t="s">
        <v>869</v>
      </c>
      <c r="E304" s="8">
        <v>3.137333254024087</v>
      </c>
    </row>
    <row r="305" spans="1:5" ht="24.75">
      <c r="A305" s="8" t="s">
        <v>123</v>
      </c>
      <c r="B305" s="8" t="s">
        <v>71</v>
      </c>
      <c r="C305" s="8" t="s">
        <v>79</v>
      </c>
      <c r="D305" s="8" t="s">
        <v>870</v>
      </c>
      <c r="E305" s="8">
        <v>3.1987088412666544</v>
      </c>
    </row>
    <row r="306" spans="1:5" ht="24.75">
      <c r="A306" s="8" t="s">
        <v>123</v>
      </c>
      <c r="B306" s="8" t="s">
        <v>71</v>
      </c>
      <c r="C306" s="8" t="s">
        <v>79</v>
      </c>
      <c r="D306" s="8" t="s">
        <v>871</v>
      </c>
      <c r="E306" s="8">
        <v>2.0010869529901329</v>
      </c>
    </row>
    <row r="307" spans="1:5" ht="24.75">
      <c r="A307" s="8" t="s">
        <v>123</v>
      </c>
      <c r="B307" s="8" t="s">
        <v>71</v>
      </c>
      <c r="C307" s="8" t="s">
        <v>79</v>
      </c>
      <c r="D307" s="8" t="s">
        <v>872</v>
      </c>
      <c r="E307" s="8">
        <v>2.0074620211358987</v>
      </c>
    </row>
    <row r="308" spans="1:5" ht="24.75">
      <c r="A308" s="8" t="s">
        <v>123</v>
      </c>
      <c r="B308" s="8" t="s">
        <v>71</v>
      </c>
      <c r="C308" s="8" t="s">
        <v>79</v>
      </c>
      <c r="D308" s="8" t="s">
        <v>873</v>
      </c>
      <c r="E308" s="8">
        <v>2.0035981178083655</v>
      </c>
    </row>
    <row r="309" spans="1:5" ht="24.75">
      <c r="A309" s="8" t="s">
        <v>123</v>
      </c>
      <c r="B309" s="8" t="s">
        <v>71</v>
      </c>
      <c r="C309" s="8" t="s">
        <v>79</v>
      </c>
      <c r="D309" s="8" t="s">
        <v>874</v>
      </c>
      <c r="E309" s="8">
        <v>2.0094981088521693</v>
      </c>
    </row>
    <row r="310" spans="1:5" ht="24.75">
      <c r="A310" s="8" t="s">
        <v>123</v>
      </c>
      <c r="B310" s="8" t="s">
        <v>71</v>
      </c>
      <c r="C310" s="8" t="s">
        <v>79</v>
      </c>
      <c r="D310" s="8" t="s">
        <v>875</v>
      </c>
      <c r="E310" s="8">
        <v>2.0909408654258645</v>
      </c>
    </row>
    <row r="311" spans="1:5" ht="24.75">
      <c r="A311" s="8" t="s">
        <v>123</v>
      </c>
      <c r="B311" s="8" t="s">
        <v>71</v>
      </c>
      <c r="C311" s="8" t="s">
        <v>79</v>
      </c>
      <c r="D311" s="8" t="s">
        <v>876</v>
      </c>
      <c r="E311" s="8">
        <v>96.161809307112549</v>
      </c>
    </row>
    <row r="312" spans="1:5" ht="24.75">
      <c r="A312" s="8" t="s">
        <v>123</v>
      </c>
      <c r="B312" s="8" t="s">
        <v>71</v>
      </c>
      <c r="C312" s="8" t="s">
        <v>79</v>
      </c>
      <c r="D312" s="8" t="s">
        <v>877</v>
      </c>
      <c r="E312" s="8">
        <v>10.848745783147754</v>
      </c>
    </row>
    <row r="313" spans="1:5" ht="24.75">
      <c r="A313" s="8" t="s">
        <v>123</v>
      </c>
      <c r="B313" s="8" t="s">
        <v>71</v>
      </c>
      <c r="C313" s="8" t="s">
        <v>79</v>
      </c>
      <c r="D313" s="8" t="s">
        <v>878</v>
      </c>
      <c r="E313" s="8">
        <v>0.85499890986046345</v>
      </c>
    </row>
    <row r="314" spans="1:5" ht="24.75">
      <c r="A314" s="8" t="s">
        <v>123</v>
      </c>
      <c r="B314" s="8" t="s">
        <v>71</v>
      </c>
      <c r="C314" s="8" t="s">
        <v>79</v>
      </c>
      <c r="D314" s="8" t="s">
        <v>879</v>
      </c>
      <c r="E314" s="8">
        <v>1.2037499761263737</v>
      </c>
    </row>
    <row r="315" spans="1:5" ht="24.75">
      <c r="A315" s="8" t="s">
        <v>123</v>
      </c>
      <c r="B315" s="8" t="s">
        <v>71</v>
      </c>
      <c r="C315" s="8" t="s">
        <v>79</v>
      </c>
      <c r="D315" s="8" t="s">
        <v>880</v>
      </c>
      <c r="E315" s="8">
        <v>0.85499892561227886</v>
      </c>
    </row>
    <row r="316" spans="1:5" ht="24.75">
      <c r="A316" s="8" t="s">
        <v>123</v>
      </c>
      <c r="B316" s="8" t="s">
        <v>71</v>
      </c>
      <c r="C316" s="8" t="s">
        <v>79</v>
      </c>
      <c r="D316" s="8" t="s">
        <v>881</v>
      </c>
      <c r="E316" s="8">
        <v>10.77449636651879</v>
      </c>
    </row>
    <row r="317" spans="1:5" ht="24.75">
      <c r="A317" s="8" t="s">
        <v>123</v>
      </c>
      <c r="B317" s="8" t="s">
        <v>71</v>
      </c>
      <c r="C317" s="8" t="s">
        <v>79</v>
      </c>
      <c r="D317" s="8" t="s">
        <v>882</v>
      </c>
      <c r="E317" s="8">
        <v>6.2617503784330264</v>
      </c>
    </row>
    <row r="318" spans="1:5" ht="24.75">
      <c r="A318" s="8" t="s">
        <v>123</v>
      </c>
      <c r="B318" s="8" t="s">
        <v>71</v>
      </c>
      <c r="C318" s="8" t="s">
        <v>79</v>
      </c>
      <c r="D318" s="8" t="s">
        <v>883</v>
      </c>
      <c r="E318" s="8">
        <v>24.246741949350675</v>
      </c>
    </row>
    <row r="319" spans="1:5" ht="24.75">
      <c r="A319" s="8" t="s">
        <v>123</v>
      </c>
      <c r="B319" s="8" t="s">
        <v>71</v>
      </c>
      <c r="C319" s="8" t="s">
        <v>79</v>
      </c>
      <c r="D319" s="8" t="s">
        <v>884</v>
      </c>
      <c r="E319" s="8">
        <v>6.2370000691918648</v>
      </c>
    </row>
    <row r="320" spans="1:5" ht="24.75">
      <c r="A320" s="8" t="s">
        <v>123</v>
      </c>
      <c r="B320" s="8" t="s">
        <v>71</v>
      </c>
      <c r="C320" s="8" t="s">
        <v>79</v>
      </c>
      <c r="D320" s="8" t="s">
        <v>885</v>
      </c>
      <c r="E320" s="8">
        <v>0.4802996316396218</v>
      </c>
    </row>
    <row r="321" spans="1:5" ht="24.75">
      <c r="A321" s="8" t="s">
        <v>123</v>
      </c>
      <c r="B321" s="8" t="s">
        <v>71</v>
      </c>
      <c r="C321" s="8" t="s">
        <v>79</v>
      </c>
      <c r="D321" s="8" t="s">
        <v>886</v>
      </c>
      <c r="E321" s="8">
        <v>0.60029984944629655</v>
      </c>
    </row>
    <row r="322" spans="1:5" ht="24.75">
      <c r="A322" s="8" t="s">
        <v>123</v>
      </c>
      <c r="B322" s="8" t="s">
        <v>71</v>
      </c>
      <c r="C322" s="8" t="s">
        <v>79</v>
      </c>
      <c r="D322" s="8" t="s">
        <v>887</v>
      </c>
      <c r="E322" s="8">
        <v>1.3395701343847028</v>
      </c>
    </row>
    <row r="323" spans="1:5" ht="24.75">
      <c r="A323" s="8" t="s">
        <v>123</v>
      </c>
      <c r="B323" s="8" t="s">
        <v>71</v>
      </c>
      <c r="C323" s="8" t="s">
        <v>79</v>
      </c>
      <c r="D323" s="8" t="s">
        <v>888</v>
      </c>
      <c r="E323" s="8">
        <v>1.1978826400011766</v>
      </c>
    </row>
    <row r="324" spans="1:5" ht="24.75">
      <c r="A324" s="8" t="s">
        <v>123</v>
      </c>
      <c r="B324" s="8" t="s">
        <v>71</v>
      </c>
      <c r="C324" s="8" t="s">
        <v>79</v>
      </c>
      <c r="D324" s="8" t="s">
        <v>889</v>
      </c>
      <c r="E324" s="8">
        <v>1.3395699555707699</v>
      </c>
    </row>
    <row r="325" spans="1:5" ht="24.75">
      <c r="A325" s="8" t="s">
        <v>123</v>
      </c>
      <c r="B325" s="8" t="s">
        <v>71</v>
      </c>
      <c r="C325" s="8" t="s">
        <v>79</v>
      </c>
      <c r="D325" s="8" t="s">
        <v>890</v>
      </c>
      <c r="E325" s="8">
        <v>1.1978826400011726</v>
      </c>
    </row>
    <row r="326" spans="1:5" ht="24.75">
      <c r="A326" s="8" t="s">
        <v>123</v>
      </c>
      <c r="B326" s="8" t="s">
        <v>71</v>
      </c>
      <c r="C326" s="8" t="s">
        <v>79</v>
      </c>
      <c r="D326" s="8" t="s">
        <v>891</v>
      </c>
      <c r="E326" s="8">
        <v>11.862045347539434</v>
      </c>
    </row>
    <row r="327" spans="1:5" ht="24.75">
      <c r="A327" s="8" t="s">
        <v>123</v>
      </c>
      <c r="B327" s="8" t="s">
        <v>71</v>
      </c>
      <c r="C327" s="8" t="s">
        <v>79</v>
      </c>
      <c r="D327" s="8" t="s">
        <v>892</v>
      </c>
      <c r="E327" s="8">
        <v>11.91042034517551</v>
      </c>
    </row>
    <row r="328" spans="1:5" ht="24.75">
      <c r="A328" s="8" t="s">
        <v>123</v>
      </c>
      <c r="B328" s="8" t="s">
        <v>71</v>
      </c>
      <c r="C328" s="8" t="s">
        <v>79</v>
      </c>
      <c r="D328" s="8" t="s">
        <v>893</v>
      </c>
      <c r="E328" s="8">
        <v>11.862045338598705</v>
      </c>
    </row>
    <row r="329" spans="1:5" ht="24.75">
      <c r="A329" s="8" t="s">
        <v>123</v>
      </c>
      <c r="B329" s="8" t="s">
        <v>71</v>
      </c>
      <c r="C329" s="8" t="s">
        <v>79</v>
      </c>
      <c r="D329" s="8" t="s">
        <v>894</v>
      </c>
      <c r="E329" s="8">
        <v>11.91042034517551</v>
      </c>
    </row>
    <row r="330" spans="1:5" ht="24.75">
      <c r="A330" s="8" t="s">
        <v>123</v>
      </c>
      <c r="B330" s="8" t="s">
        <v>71</v>
      </c>
      <c r="C330" s="8" t="s">
        <v>79</v>
      </c>
      <c r="D330" s="8" t="s">
        <v>895</v>
      </c>
      <c r="E330" s="8">
        <v>0.60029984944629788</v>
      </c>
    </row>
    <row r="331" spans="1:5" ht="24.75">
      <c r="A331" s="8" t="s">
        <v>123</v>
      </c>
      <c r="B331" s="8" t="s">
        <v>71</v>
      </c>
      <c r="C331" s="8" t="s">
        <v>79</v>
      </c>
      <c r="D331" s="8" t="s">
        <v>896</v>
      </c>
      <c r="E331" s="8">
        <v>0.4802996316396218</v>
      </c>
    </row>
    <row r="332" spans="1:5" ht="24.75">
      <c r="A332" s="8" t="s">
        <v>123</v>
      </c>
      <c r="B332" s="8" t="s">
        <v>71</v>
      </c>
      <c r="C332" s="8" t="s">
        <v>79</v>
      </c>
      <c r="D332" s="8" t="s">
        <v>897</v>
      </c>
      <c r="E332" s="8">
        <v>0.3169500759069559</v>
      </c>
    </row>
    <row r="333" spans="1:5" ht="24.75">
      <c r="A333" s="8" t="s">
        <v>123</v>
      </c>
      <c r="B333" s="8" t="s">
        <v>71</v>
      </c>
      <c r="C333" s="8" t="s">
        <v>79</v>
      </c>
      <c r="D333" s="8" t="s">
        <v>898</v>
      </c>
      <c r="E333" s="8">
        <v>0.47595015715280031</v>
      </c>
    </row>
    <row r="334" spans="1:5" ht="24.75">
      <c r="A334" s="8" t="s">
        <v>123</v>
      </c>
      <c r="B334" s="8" t="s">
        <v>71</v>
      </c>
      <c r="C334" s="8" t="s">
        <v>79</v>
      </c>
      <c r="D334" s="8" t="s">
        <v>899</v>
      </c>
      <c r="E334" s="8">
        <v>36.95199704319311</v>
      </c>
    </row>
    <row r="335" spans="1:5" ht="24.75">
      <c r="A335" s="8" t="s">
        <v>123</v>
      </c>
      <c r="B335" s="8" t="s">
        <v>71</v>
      </c>
      <c r="C335" s="8" t="s">
        <v>79</v>
      </c>
      <c r="D335" s="8" t="s">
        <v>900</v>
      </c>
      <c r="E335" s="8">
        <v>36.765614480887471</v>
      </c>
    </row>
    <row r="336" spans="1:5" ht="24.75">
      <c r="A336" s="8" t="s">
        <v>123</v>
      </c>
      <c r="B336" s="8" t="s">
        <v>71</v>
      </c>
      <c r="C336" s="8" t="s">
        <v>79</v>
      </c>
      <c r="D336" s="8" t="s">
        <v>901</v>
      </c>
      <c r="E336" s="8">
        <v>36.761390131586012</v>
      </c>
    </row>
    <row r="337" spans="1:5" ht="24.75">
      <c r="A337" s="8" t="s">
        <v>123</v>
      </c>
      <c r="B337" s="8" t="s">
        <v>71</v>
      </c>
      <c r="C337" s="8" t="s">
        <v>79</v>
      </c>
      <c r="D337" s="8" t="s">
        <v>902</v>
      </c>
      <c r="E337" s="8">
        <v>32.712715922767039</v>
      </c>
    </row>
    <row r="338" spans="1:5" ht="24.75">
      <c r="A338" s="8" t="s">
        <v>123</v>
      </c>
      <c r="B338" s="8" t="s">
        <v>71</v>
      </c>
      <c r="C338" s="8" t="s">
        <v>79</v>
      </c>
      <c r="D338" s="8" t="s">
        <v>903</v>
      </c>
      <c r="E338" s="8">
        <v>0.45795000949778919</v>
      </c>
    </row>
    <row r="339" spans="1:5" ht="24.75">
      <c r="A339" s="8" t="s">
        <v>123</v>
      </c>
      <c r="B339" s="8" t="s">
        <v>71</v>
      </c>
      <c r="C339" s="8" t="s">
        <v>79</v>
      </c>
      <c r="D339" s="8" t="s">
        <v>904</v>
      </c>
      <c r="E339" s="8">
        <v>0.30795000207945039</v>
      </c>
    </row>
    <row r="340" spans="1:5" ht="24.75">
      <c r="A340" s="8" t="s">
        <v>123</v>
      </c>
      <c r="B340" s="8" t="s">
        <v>71</v>
      </c>
      <c r="C340" s="8" t="s">
        <v>79</v>
      </c>
      <c r="D340" s="8" t="s">
        <v>905</v>
      </c>
      <c r="E340" s="8">
        <v>0.76200060714304818</v>
      </c>
    </row>
    <row r="341" spans="1:5" ht="24.75">
      <c r="A341" s="8" t="s">
        <v>123</v>
      </c>
      <c r="B341" s="8" t="s">
        <v>71</v>
      </c>
      <c r="C341" s="8" t="s">
        <v>79</v>
      </c>
      <c r="D341" s="8" t="s">
        <v>906</v>
      </c>
      <c r="E341" s="8">
        <v>1.1922710627929387</v>
      </c>
    </row>
    <row r="342" spans="1:5" ht="24.75">
      <c r="A342" s="8" t="s">
        <v>123</v>
      </c>
      <c r="B342" s="8" t="s">
        <v>71</v>
      </c>
      <c r="C342" s="8" t="s">
        <v>79</v>
      </c>
      <c r="D342" s="8" t="s">
        <v>907</v>
      </c>
      <c r="E342" s="8">
        <v>1.2035211550773175</v>
      </c>
    </row>
    <row r="343" spans="1:5" ht="24.75">
      <c r="A343" s="8" t="s">
        <v>123</v>
      </c>
      <c r="B343" s="8" t="s">
        <v>71</v>
      </c>
      <c r="C343" s="8" t="s">
        <v>79</v>
      </c>
      <c r="D343" s="8" t="s">
        <v>908</v>
      </c>
      <c r="E343" s="8">
        <v>0.75075052355167482</v>
      </c>
    </row>
    <row r="344" spans="1:5" ht="24.75">
      <c r="A344" s="8" t="s">
        <v>123</v>
      </c>
      <c r="B344" s="8" t="s">
        <v>71</v>
      </c>
      <c r="C344" s="8" t="s">
        <v>79</v>
      </c>
      <c r="D344" s="8" t="s">
        <v>909</v>
      </c>
      <c r="E344" s="8">
        <v>3.2096791006554377</v>
      </c>
    </row>
    <row r="345" spans="1:5" ht="24.75">
      <c r="A345" s="8" t="s">
        <v>123</v>
      </c>
      <c r="B345" s="8" t="s">
        <v>71</v>
      </c>
      <c r="C345" s="8" t="s">
        <v>79</v>
      </c>
      <c r="D345" s="8" t="s">
        <v>910</v>
      </c>
      <c r="E345" s="8">
        <v>17.168558045890968</v>
      </c>
    </row>
    <row r="346" spans="1:5" ht="24.75">
      <c r="A346" s="8" t="s">
        <v>123</v>
      </c>
      <c r="B346" s="8" t="s">
        <v>71</v>
      </c>
      <c r="C346" s="8" t="s">
        <v>79</v>
      </c>
      <c r="D346" s="8" t="s">
        <v>911</v>
      </c>
      <c r="E346" s="8">
        <v>17.169590266808374</v>
      </c>
    </row>
    <row r="347" spans="1:5" ht="24.75">
      <c r="A347" s="8" t="s">
        <v>123</v>
      </c>
      <c r="B347" s="8" t="s">
        <v>71</v>
      </c>
      <c r="C347" s="8" t="s">
        <v>79</v>
      </c>
      <c r="D347" s="8" t="s">
        <v>912</v>
      </c>
      <c r="E347" s="8">
        <v>3.2529992955453082</v>
      </c>
    </row>
    <row r="348" spans="1:5" ht="24.75">
      <c r="A348" s="8" t="s">
        <v>123</v>
      </c>
      <c r="B348" s="8" t="s">
        <v>71</v>
      </c>
      <c r="C348" s="8" t="s">
        <v>79</v>
      </c>
      <c r="D348" s="8" t="s">
        <v>913</v>
      </c>
      <c r="E348" s="8">
        <v>3.8354732428160956</v>
      </c>
    </row>
    <row r="349" spans="1:5" ht="24.75">
      <c r="A349" s="8" t="s">
        <v>123</v>
      </c>
      <c r="B349" s="8" t="s">
        <v>71</v>
      </c>
      <c r="C349" s="8" t="s">
        <v>79</v>
      </c>
      <c r="D349" s="8" t="s">
        <v>914</v>
      </c>
      <c r="E349" s="8">
        <v>6.8530009981342879</v>
      </c>
    </row>
    <row r="350" spans="1:5" ht="24.75">
      <c r="A350" s="8" t="s">
        <v>123</v>
      </c>
      <c r="B350" s="8" t="s">
        <v>71</v>
      </c>
      <c r="C350" s="8" t="s">
        <v>79</v>
      </c>
      <c r="D350" s="8" t="s">
        <v>915</v>
      </c>
      <c r="E350" s="8">
        <v>6.8530007994023086</v>
      </c>
    </row>
    <row r="351" spans="1:5" ht="24.75">
      <c r="A351" s="8" t="s">
        <v>123</v>
      </c>
      <c r="B351" s="8" t="s">
        <v>71</v>
      </c>
      <c r="C351" s="8" t="s">
        <v>79</v>
      </c>
      <c r="D351" s="8" t="s">
        <v>916</v>
      </c>
      <c r="E351" s="8">
        <v>0.98256043532878201</v>
      </c>
    </row>
    <row r="352" spans="1:5" ht="24.75">
      <c r="A352" s="8" t="s">
        <v>123</v>
      </c>
      <c r="B352" s="8" t="s">
        <v>71</v>
      </c>
      <c r="C352" s="8" t="s">
        <v>79</v>
      </c>
      <c r="D352" s="8" t="s">
        <v>917</v>
      </c>
      <c r="E352" s="8">
        <v>9.8689998209710748</v>
      </c>
    </row>
    <row r="353" spans="1:5" ht="24.75">
      <c r="A353" s="8" t="s">
        <v>123</v>
      </c>
      <c r="B353" s="8" t="s">
        <v>71</v>
      </c>
      <c r="C353" s="8" t="s">
        <v>79</v>
      </c>
      <c r="D353" s="8" t="s">
        <v>918</v>
      </c>
      <c r="E353" s="8">
        <v>34.342201492752892</v>
      </c>
    </row>
    <row r="354" spans="1:5" ht="24.75">
      <c r="A354" s="8" t="s">
        <v>123</v>
      </c>
      <c r="B354" s="8" t="s">
        <v>71</v>
      </c>
      <c r="C354" s="8" t="s">
        <v>79</v>
      </c>
      <c r="D354" s="8" t="s">
        <v>919</v>
      </c>
      <c r="E354" s="8">
        <v>3.4616734430659393</v>
      </c>
    </row>
    <row r="355" spans="1:5" ht="24.75">
      <c r="A355" s="8" t="s">
        <v>123</v>
      </c>
      <c r="B355" s="8" t="s">
        <v>71</v>
      </c>
      <c r="C355" s="8" t="s">
        <v>79</v>
      </c>
      <c r="D355" s="8" t="s">
        <v>920</v>
      </c>
      <c r="E355" s="8">
        <v>27.378202177745063</v>
      </c>
    </row>
    <row r="356" spans="1:5" ht="24.75">
      <c r="A356" s="8" t="s">
        <v>123</v>
      </c>
      <c r="B356" s="8" t="s">
        <v>71</v>
      </c>
      <c r="C356" s="8" t="s">
        <v>79</v>
      </c>
      <c r="D356" s="8" t="s">
        <v>921</v>
      </c>
      <c r="E356" s="8">
        <v>8.4016007306814267</v>
      </c>
    </row>
    <row r="357" spans="1:5" ht="24.75">
      <c r="A357" s="8" t="s">
        <v>123</v>
      </c>
      <c r="B357" s="8" t="s">
        <v>71</v>
      </c>
      <c r="C357" s="8" t="s">
        <v>79</v>
      </c>
      <c r="D357" s="8" t="s">
        <v>922</v>
      </c>
      <c r="E357" s="8">
        <v>3.3304006516405171</v>
      </c>
    </row>
    <row r="358" spans="1:5" ht="24.75">
      <c r="A358" s="8" t="s">
        <v>123</v>
      </c>
      <c r="B358" s="8" t="s">
        <v>71</v>
      </c>
      <c r="C358" s="8" t="s">
        <v>79</v>
      </c>
      <c r="D358" s="8" t="s">
        <v>923</v>
      </c>
      <c r="E358" s="8">
        <v>3.3304006516404621</v>
      </c>
    </row>
    <row r="359" spans="1:5" ht="24.75">
      <c r="A359" s="8" t="s">
        <v>123</v>
      </c>
      <c r="B359" s="8" t="s">
        <v>71</v>
      </c>
      <c r="C359" s="8" t="s">
        <v>79</v>
      </c>
      <c r="D359" s="8" t="s">
        <v>924</v>
      </c>
      <c r="E359" s="8">
        <v>6.2923000508230036</v>
      </c>
    </row>
    <row r="360" spans="1:5" ht="24.75">
      <c r="A360" s="8" t="s">
        <v>123</v>
      </c>
      <c r="B360" s="8" t="s">
        <v>71</v>
      </c>
      <c r="C360" s="8" t="s">
        <v>79</v>
      </c>
      <c r="D360" s="8" t="s">
        <v>925</v>
      </c>
      <c r="E360" s="8">
        <v>3.3424999283134782</v>
      </c>
    </row>
    <row r="361" spans="1:5" ht="24.75">
      <c r="A361" s="8" t="s">
        <v>123</v>
      </c>
      <c r="B361" s="8" t="s">
        <v>71</v>
      </c>
      <c r="C361" s="8" t="s">
        <v>79</v>
      </c>
      <c r="D361" s="8" t="s">
        <v>926</v>
      </c>
      <c r="E361" s="8">
        <v>1.6166998466160687</v>
      </c>
    </row>
    <row r="362" spans="1:5" ht="24.75">
      <c r="A362" s="8" t="s">
        <v>123</v>
      </c>
      <c r="B362" s="8" t="s">
        <v>71</v>
      </c>
      <c r="C362" s="8" t="s">
        <v>79</v>
      </c>
      <c r="D362" s="8" t="s">
        <v>927</v>
      </c>
      <c r="E362" s="8">
        <v>3.3304006516405171</v>
      </c>
    </row>
    <row r="363" spans="1:5" ht="24.75">
      <c r="A363" s="8" t="s">
        <v>123</v>
      </c>
      <c r="B363" s="8" t="s">
        <v>71</v>
      </c>
      <c r="C363" s="8" t="s">
        <v>79</v>
      </c>
      <c r="D363" s="8" t="s">
        <v>928</v>
      </c>
      <c r="E363" s="8">
        <v>3.3304006516404239</v>
      </c>
    </row>
    <row r="364" spans="1:5" ht="24.75">
      <c r="A364" s="8" t="s">
        <v>123</v>
      </c>
      <c r="B364" s="8" t="s">
        <v>71</v>
      </c>
      <c r="C364" s="8" t="s">
        <v>79</v>
      </c>
      <c r="D364" s="8" t="s">
        <v>929</v>
      </c>
      <c r="E364" s="8">
        <v>5.6175000262650636</v>
      </c>
    </row>
    <row r="365" spans="1:5" ht="24.75">
      <c r="A365" s="8" t="s">
        <v>123</v>
      </c>
      <c r="B365" s="8" t="s">
        <v>71</v>
      </c>
      <c r="C365" s="8" t="s">
        <v>79</v>
      </c>
      <c r="D365" s="8" t="s">
        <v>930</v>
      </c>
      <c r="E365" s="8">
        <v>3.9696999479259931</v>
      </c>
    </row>
    <row r="366" spans="1:5" ht="24.75">
      <c r="A366" s="8" t="s">
        <v>123</v>
      </c>
      <c r="B366" s="8" t="s">
        <v>71</v>
      </c>
      <c r="C366" s="8" t="s">
        <v>79</v>
      </c>
      <c r="D366" s="8" t="s">
        <v>931</v>
      </c>
      <c r="E366" s="8">
        <v>3.5657005531715007</v>
      </c>
    </row>
    <row r="367" spans="1:5" ht="24.75">
      <c r="A367" s="8" t="s">
        <v>123</v>
      </c>
      <c r="B367" s="8" t="s">
        <v>71</v>
      </c>
      <c r="C367" s="8" t="s">
        <v>80</v>
      </c>
      <c r="D367" s="8" t="s">
        <v>932</v>
      </c>
      <c r="E367" s="8">
        <v>9.0226720840917842</v>
      </c>
    </row>
    <row r="368" spans="1:5" ht="24.75">
      <c r="A368" s="8" t="s">
        <v>123</v>
      </c>
      <c r="B368" s="8" t="s">
        <v>71</v>
      </c>
      <c r="C368" s="8" t="s">
        <v>80</v>
      </c>
      <c r="D368" s="8" t="s">
        <v>933</v>
      </c>
      <c r="E368" s="8">
        <v>7.1766858230325639</v>
      </c>
    </row>
    <row r="369" spans="1:5" ht="24.75">
      <c r="A369" s="8" t="s">
        <v>123</v>
      </c>
      <c r="B369" s="8" t="s">
        <v>71</v>
      </c>
      <c r="C369" s="8" t="s">
        <v>80</v>
      </c>
      <c r="D369" s="8" t="s">
        <v>934</v>
      </c>
      <c r="E369" s="8">
        <v>11.177322405447248</v>
      </c>
    </row>
    <row r="370" spans="1:5" ht="24.75">
      <c r="A370" s="8" t="s">
        <v>123</v>
      </c>
      <c r="B370" s="8" t="s">
        <v>71</v>
      </c>
      <c r="C370" s="8" t="s">
        <v>80</v>
      </c>
      <c r="D370" s="8" t="s">
        <v>935</v>
      </c>
      <c r="E370" s="8">
        <v>7.1644358225051317</v>
      </c>
    </row>
    <row r="371" spans="1:5" ht="24.75">
      <c r="A371" s="8" t="s">
        <v>123</v>
      </c>
      <c r="B371" s="8" t="s">
        <v>71</v>
      </c>
      <c r="C371" s="8" t="s">
        <v>80</v>
      </c>
      <c r="D371" s="8" t="s">
        <v>936</v>
      </c>
      <c r="E371" s="8">
        <v>11.189572405974676</v>
      </c>
    </row>
    <row r="372" spans="1:5" ht="24.75">
      <c r="A372" s="8" t="s">
        <v>123</v>
      </c>
      <c r="B372" s="8" t="s">
        <v>71</v>
      </c>
      <c r="C372" s="8" t="s">
        <v>80</v>
      </c>
      <c r="D372" s="8" t="s">
        <v>937</v>
      </c>
      <c r="E372" s="8">
        <v>9.0077970834513312</v>
      </c>
    </row>
    <row r="373" spans="1:5" ht="24.75">
      <c r="A373" s="8" t="s">
        <v>123</v>
      </c>
      <c r="B373" s="8" t="s">
        <v>71</v>
      </c>
      <c r="C373" s="8" t="s">
        <v>80</v>
      </c>
      <c r="D373" s="8" t="s">
        <v>938</v>
      </c>
      <c r="E373" s="8">
        <v>13.865712933526344</v>
      </c>
    </row>
    <row r="374" spans="1:5" ht="24.75">
      <c r="A374" s="8" t="s">
        <v>123</v>
      </c>
      <c r="B374" s="8" t="s">
        <v>71</v>
      </c>
      <c r="C374" s="8" t="s">
        <v>80</v>
      </c>
      <c r="D374" s="8" t="s">
        <v>939</v>
      </c>
      <c r="E374" s="8">
        <v>13.85083793288589</v>
      </c>
    </row>
    <row r="375" spans="1:5" ht="24.75">
      <c r="A375" s="8" t="s">
        <v>123</v>
      </c>
      <c r="B375" s="8" t="s">
        <v>71</v>
      </c>
      <c r="C375" s="8" t="s">
        <v>80</v>
      </c>
      <c r="D375" s="8" t="s">
        <v>940</v>
      </c>
      <c r="E375" s="8">
        <v>47.955309506120244</v>
      </c>
    </row>
    <row r="376" spans="1:5" ht="24.75">
      <c r="A376" s="8" t="s">
        <v>123</v>
      </c>
      <c r="B376" s="8" t="s">
        <v>71</v>
      </c>
      <c r="C376" s="8" t="s">
        <v>80</v>
      </c>
      <c r="D376" s="8" t="s">
        <v>941</v>
      </c>
      <c r="E376" s="8">
        <v>28.237179214351286</v>
      </c>
    </row>
    <row r="377" spans="1:5" ht="24.75">
      <c r="A377" s="8" t="s">
        <v>123</v>
      </c>
      <c r="B377" s="8" t="s">
        <v>71</v>
      </c>
      <c r="C377" s="8" t="s">
        <v>80</v>
      </c>
      <c r="D377" s="8" t="s">
        <v>942</v>
      </c>
      <c r="E377" s="8">
        <v>49.970115741696496</v>
      </c>
    </row>
    <row r="378" spans="1:5" ht="24.75">
      <c r="A378" s="8" t="s">
        <v>123</v>
      </c>
      <c r="B378" s="8" t="s">
        <v>71</v>
      </c>
      <c r="C378" s="8" t="s">
        <v>80</v>
      </c>
      <c r="D378" s="8" t="s">
        <v>943</v>
      </c>
      <c r="E378" s="8">
        <v>29.272202718014292</v>
      </c>
    </row>
    <row r="379" spans="1:5" ht="24.75">
      <c r="A379" s="8" t="s">
        <v>123</v>
      </c>
      <c r="B379" s="8" t="s">
        <v>71</v>
      </c>
      <c r="C379" s="8" t="s">
        <v>80</v>
      </c>
      <c r="D379" s="8" t="s">
        <v>944</v>
      </c>
      <c r="E379" s="8">
        <v>30.757179322851616</v>
      </c>
    </row>
    <row r="380" spans="1:5" ht="24.75">
      <c r="A380" s="8" t="s">
        <v>123</v>
      </c>
      <c r="B380" s="8" t="s">
        <v>71</v>
      </c>
      <c r="C380" s="8" t="s">
        <v>80</v>
      </c>
      <c r="D380" s="8" t="s">
        <v>945</v>
      </c>
      <c r="E380" s="8">
        <v>47.850309501599348</v>
      </c>
    </row>
    <row r="381" spans="1:5" ht="24.75">
      <c r="A381" s="8" t="s">
        <v>123</v>
      </c>
      <c r="B381" s="8" t="s">
        <v>71</v>
      </c>
      <c r="C381" s="8" t="s">
        <v>80</v>
      </c>
      <c r="D381" s="8" t="s">
        <v>946</v>
      </c>
      <c r="E381" s="8">
        <v>31.792202826514622</v>
      </c>
    </row>
    <row r="382" spans="1:5" ht="24.75">
      <c r="A382" s="8" t="s">
        <v>123</v>
      </c>
      <c r="B382" s="8" t="s">
        <v>71</v>
      </c>
      <c r="C382" s="8" t="s">
        <v>80</v>
      </c>
      <c r="D382" s="8" t="s">
        <v>947</v>
      </c>
      <c r="E382" s="8">
        <v>49.863015737085234</v>
      </c>
    </row>
    <row r="383" spans="1:5" ht="24.75">
      <c r="A383" s="8" t="s">
        <v>123</v>
      </c>
      <c r="B383" s="8" t="s">
        <v>71</v>
      </c>
      <c r="C383" s="8" t="s">
        <v>80</v>
      </c>
      <c r="D383" s="8" t="s">
        <v>948</v>
      </c>
      <c r="E383" s="8">
        <v>1.6362008300148121</v>
      </c>
    </row>
    <row r="384" spans="1:5" ht="24.75">
      <c r="A384" s="8" t="s">
        <v>123</v>
      </c>
      <c r="B384" s="8" t="s">
        <v>71</v>
      </c>
      <c r="C384" s="8" t="s">
        <v>80</v>
      </c>
      <c r="D384" s="8" t="s">
        <v>949</v>
      </c>
      <c r="E384" s="8">
        <v>1.6800946659373968</v>
      </c>
    </row>
    <row r="385" spans="1:5" ht="24.75">
      <c r="A385" s="8" t="s">
        <v>123</v>
      </c>
      <c r="B385" s="8" t="s">
        <v>71</v>
      </c>
      <c r="C385" s="8" t="s">
        <v>80</v>
      </c>
      <c r="D385" s="8" t="s">
        <v>950</v>
      </c>
      <c r="E385" s="8">
        <v>1.2150008227124567</v>
      </c>
    </row>
    <row r="386" spans="1:5" ht="24.75">
      <c r="A386" s="8" t="s">
        <v>123</v>
      </c>
      <c r="B386" s="8" t="s">
        <v>71</v>
      </c>
      <c r="C386" s="8" t="s">
        <v>80</v>
      </c>
      <c r="D386" s="8" t="s">
        <v>951</v>
      </c>
      <c r="E386" s="8">
        <v>1.0662240785740673</v>
      </c>
    </row>
    <row r="387" spans="1:5" ht="24.75">
      <c r="A387" s="8" t="s">
        <v>123</v>
      </c>
      <c r="B387" s="8" t="s">
        <v>71</v>
      </c>
      <c r="C387" s="8" t="s">
        <v>80</v>
      </c>
      <c r="D387" s="8" t="s">
        <v>952</v>
      </c>
      <c r="E387" s="8">
        <v>1.3335007546147271</v>
      </c>
    </row>
    <row r="388" spans="1:5" ht="24.75">
      <c r="A388" s="8" t="s">
        <v>123</v>
      </c>
      <c r="B388" s="8" t="s">
        <v>71</v>
      </c>
      <c r="C388" s="8" t="s">
        <v>80</v>
      </c>
      <c r="D388" s="8" t="s">
        <v>953</v>
      </c>
      <c r="E388" s="8">
        <v>1.1246772778052734</v>
      </c>
    </row>
    <row r="389" spans="1:5" ht="24.75">
      <c r="A389" s="8" t="s">
        <v>123</v>
      </c>
      <c r="B389" s="8" t="s">
        <v>71</v>
      </c>
      <c r="C389" s="8" t="s">
        <v>80</v>
      </c>
      <c r="D389" s="8" t="s">
        <v>954</v>
      </c>
      <c r="E389" s="8">
        <v>1.6947007602479727</v>
      </c>
    </row>
    <row r="390" spans="1:5" ht="24.75">
      <c r="A390" s="8" t="s">
        <v>123</v>
      </c>
      <c r="B390" s="8" t="s">
        <v>71</v>
      </c>
      <c r="C390" s="8" t="s">
        <v>80</v>
      </c>
      <c r="D390" s="8" t="s">
        <v>955</v>
      </c>
      <c r="E390" s="8">
        <v>1.7985007746355857</v>
      </c>
    </row>
    <row r="391" spans="1:5" ht="24.75">
      <c r="A391" s="8" t="s">
        <v>123</v>
      </c>
      <c r="B391" s="8" t="s">
        <v>71</v>
      </c>
      <c r="C391" s="8" t="s">
        <v>80</v>
      </c>
      <c r="D391" s="8" t="s">
        <v>956</v>
      </c>
      <c r="E391" s="8">
        <v>1.695001320978843</v>
      </c>
    </row>
    <row r="392" spans="1:5" ht="24.75">
      <c r="A392" s="8" t="s">
        <v>123</v>
      </c>
      <c r="B392" s="8" t="s">
        <v>71</v>
      </c>
      <c r="C392" s="8" t="s">
        <v>80</v>
      </c>
      <c r="D392" s="8" t="s">
        <v>957</v>
      </c>
      <c r="E392" s="8">
        <v>1.6800008427334647</v>
      </c>
    </row>
    <row r="393" spans="1:5" ht="24.75">
      <c r="A393" s="8" t="s">
        <v>123</v>
      </c>
      <c r="B393" s="8" t="s">
        <v>71</v>
      </c>
      <c r="C393" s="8" t="s">
        <v>80</v>
      </c>
      <c r="D393" s="8" t="s">
        <v>958</v>
      </c>
      <c r="E393" s="8">
        <v>1.2150008227125804</v>
      </c>
    </row>
    <row r="394" spans="1:5" ht="24.75">
      <c r="A394" s="8" t="s">
        <v>123</v>
      </c>
      <c r="B394" s="8" t="s">
        <v>71</v>
      </c>
      <c r="C394" s="8" t="s">
        <v>80</v>
      </c>
      <c r="D394" s="8" t="s">
        <v>959</v>
      </c>
      <c r="E394" s="8">
        <v>1.125000818837099</v>
      </c>
    </row>
    <row r="395" spans="1:5" ht="24.75">
      <c r="A395" s="8" t="s">
        <v>123</v>
      </c>
      <c r="B395" s="8" t="s">
        <v>71</v>
      </c>
      <c r="C395" s="8" t="s">
        <v>80</v>
      </c>
      <c r="D395" s="8" t="s">
        <v>960</v>
      </c>
      <c r="E395" s="8">
        <v>1.4463227432065224</v>
      </c>
    </row>
    <row r="396" spans="1:5" ht="24.75">
      <c r="A396" s="8" t="s">
        <v>123</v>
      </c>
      <c r="B396" s="8" t="s">
        <v>71</v>
      </c>
      <c r="C396" s="8" t="s">
        <v>80</v>
      </c>
      <c r="D396" s="8" t="s">
        <v>961</v>
      </c>
      <c r="E396" s="8">
        <v>1.2825006408188353</v>
      </c>
    </row>
    <row r="397" spans="1:5" ht="24.75">
      <c r="A397" s="8" t="s">
        <v>123</v>
      </c>
      <c r="B397" s="8" t="s">
        <v>71</v>
      </c>
      <c r="C397" s="8" t="s">
        <v>80</v>
      </c>
      <c r="D397" s="8" t="s">
        <v>962</v>
      </c>
      <c r="E397" s="8">
        <v>2.0100008569411538</v>
      </c>
    </row>
    <row r="398" spans="1:5" ht="24.75">
      <c r="A398" s="8" t="s">
        <v>123</v>
      </c>
      <c r="B398" s="8" t="s">
        <v>71</v>
      </c>
      <c r="C398" s="8" t="s">
        <v>80</v>
      </c>
      <c r="D398" s="8" t="s">
        <v>963</v>
      </c>
      <c r="E398" s="8">
        <v>1.8000008479001794</v>
      </c>
    </row>
    <row r="399" spans="1:5">
      <c r="A399" s="1" t="s">
        <v>64</v>
      </c>
      <c r="B399" s="1" t="s">
        <v>64</v>
      </c>
      <c r="C399" s="1">
        <f>SUBTOTAL(103,Elements10_1_21[Elemento])</f>
        <v>392</v>
      </c>
      <c r="D399" s="1" t="s">
        <v>64</v>
      </c>
      <c r="E399" s="1">
        <f>SUBTOTAL(109,Elements10_1_21[Totais:])</f>
        <v>4078.5915725693608</v>
      </c>
    </row>
    <row r="402" spans="1:5">
      <c r="A402" s="23" t="s">
        <v>21</v>
      </c>
      <c r="B402" s="23" t="s">
        <v>21</v>
      </c>
      <c r="C402" s="23" t="s">
        <v>21</v>
      </c>
      <c r="D402" s="23" t="s">
        <v>21</v>
      </c>
      <c r="E402" s="23" t="s">
        <v>21</v>
      </c>
    </row>
    <row r="403" spans="1:5">
      <c r="A403" s="23" t="s">
        <v>21</v>
      </c>
      <c r="B403" s="23" t="s">
        <v>21</v>
      </c>
      <c r="C403" s="23" t="s">
        <v>21</v>
      </c>
      <c r="D403" s="23" t="s">
        <v>21</v>
      </c>
      <c r="E403" s="23" t="s">
        <v>21</v>
      </c>
    </row>
    <row r="405" spans="1:5">
      <c r="A405" s="21" t="s">
        <v>77</v>
      </c>
      <c r="B405" s="21" t="s">
        <v>77</v>
      </c>
      <c r="C405" s="21" t="s">
        <v>77</v>
      </c>
      <c r="D405" s="21" t="s">
        <v>77</v>
      </c>
      <c r="E405" s="21" t="s">
        <v>77</v>
      </c>
    </row>
    <row r="406" spans="1:5">
      <c r="A406" s="24" t="s">
        <v>64</v>
      </c>
      <c r="B406" s="24" t="s">
        <v>64</v>
      </c>
      <c r="C406" s="24" t="s">
        <v>64</v>
      </c>
      <c r="D406" s="24" t="s">
        <v>64</v>
      </c>
      <c r="E406" s="24" t="s">
        <v>64</v>
      </c>
    </row>
    <row r="407" spans="1:5">
      <c r="A407" s="7" t="s">
        <v>118</v>
      </c>
      <c r="B407" s="7" t="s">
        <v>119</v>
      </c>
      <c r="C407" s="7" t="s">
        <v>120</v>
      </c>
      <c r="D407" s="7" t="s">
        <v>121</v>
      </c>
      <c r="E407" s="7" t="s">
        <v>122</v>
      </c>
    </row>
    <row r="408" spans="1:5" ht="24.75">
      <c r="A408" s="8" t="s">
        <v>123</v>
      </c>
      <c r="B408" s="8" t="s">
        <v>71</v>
      </c>
      <c r="C408" s="8" t="s">
        <v>81</v>
      </c>
      <c r="D408" s="8" t="s">
        <v>964</v>
      </c>
      <c r="E408" s="8">
        <v>1.0780000464139829</v>
      </c>
    </row>
    <row r="409" spans="1:5" ht="24.75">
      <c r="A409" s="8" t="s">
        <v>123</v>
      </c>
      <c r="B409" s="8" t="s">
        <v>71</v>
      </c>
      <c r="C409" s="8" t="s">
        <v>81</v>
      </c>
      <c r="D409" s="8" t="s">
        <v>965</v>
      </c>
      <c r="E409" s="8">
        <v>2.3891783214083993</v>
      </c>
    </row>
    <row r="410" spans="1:5" ht="24.75">
      <c r="A410" s="8" t="s">
        <v>123</v>
      </c>
      <c r="B410" s="8" t="s">
        <v>71</v>
      </c>
      <c r="C410" s="8" t="s">
        <v>81</v>
      </c>
      <c r="D410" s="8" t="s">
        <v>966</v>
      </c>
      <c r="E410" s="8">
        <v>0.8731211855305846</v>
      </c>
    </row>
    <row r="411" spans="1:5">
      <c r="A411" s="1" t="s">
        <v>64</v>
      </c>
      <c r="B411" s="1" t="s">
        <v>64</v>
      </c>
      <c r="C411" s="1">
        <f>SUBTOTAL(103,Elements10_1_22[Elemento])</f>
        <v>3</v>
      </c>
      <c r="D411" s="1" t="s">
        <v>64</v>
      </c>
      <c r="E411" s="1">
        <f>SUBTOTAL(109,Elements10_1_22[Totais:])</f>
        <v>4.3402995533529669</v>
      </c>
    </row>
  </sheetData>
  <mergeCells count="6">
    <mergeCell ref="A406:E406"/>
    <mergeCell ref="A1:E2"/>
    <mergeCell ref="A4:E4"/>
    <mergeCell ref="A5:E5"/>
    <mergeCell ref="A402:E403"/>
    <mergeCell ref="A405:E405"/>
  </mergeCells>
  <hyperlinks>
    <hyperlink ref="A1" location="'10.1.2'!A1" display="EMBOCO COM ARGAMASSA DE CIMENTO E AREIA,NO TRACO 1:4 COM 1,5 CM DE ESPESSURA,INCLUSIVE CHAPISCO DE CIMENTO E AREIA,NO TRA CO 1:3" xr:uid="{00000000-0004-0000-0E00-000000000000}"/>
    <hyperlink ref="B1" location="'10.1.2'!A1" display="EMBOCO COM ARGAMASSA DE CIMENTO E AREIA,NO TRACO 1:4 COM 1,5 CM DE ESPESSURA,INCLUSIVE CHAPISCO DE CIMENTO E AREIA,NO TRA CO 1:3" xr:uid="{00000000-0004-0000-0E00-000001000000}"/>
    <hyperlink ref="C1" location="'10.1.2'!A1" display="EMBOCO COM ARGAMASSA DE CIMENTO E AREIA,NO TRACO 1:4 COM 1,5 CM DE ESPESSURA,INCLUSIVE CHAPISCO DE CIMENTO E AREIA,NO TRA CO 1:3" xr:uid="{00000000-0004-0000-0E00-000002000000}"/>
    <hyperlink ref="D1" location="'10.1.2'!A1" display="EMBOCO COM ARGAMASSA DE CIMENTO E AREIA,NO TRACO 1:4 COM 1,5 CM DE ESPESSURA,INCLUSIVE CHAPISCO DE CIMENTO E AREIA,NO TRA CO 1:3" xr:uid="{00000000-0004-0000-0E00-000003000000}"/>
    <hyperlink ref="E1" location="'10.1.2'!A1" display="EMBOCO COM ARGAMASSA DE CIMENTO E AREIA,NO TRACO 1:4 COM 1,5 CM DE ESPESSURA,INCLUSIVE CHAPISCO DE CIMENTO E AREIA,NO TRA CO 1:3" xr:uid="{00000000-0004-0000-0E00-000004000000}"/>
    <hyperlink ref="A2" location="'10.1.2'!A1" display="EMBOCO COM ARGAMASSA DE CIMENTO E AREIA,NO TRACO 1:4 COM 1,5 CM DE ESPESSURA,INCLUSIVE CHAPISCO DE CIMENTO E AREIA,NO TRA CO 1:3" xr:uid="{00000000-0004-0000-0E00-000005000000}"/>
    <hyperlink ref="B2" location="'10.1.2'!A1" display="EMBOCO COM ARGAMASSA DE CIMENTO E AREIA,NO TRACO 1:4 COM 1,5 CM DE ESPESSURA,INCLUSIVE CHAPISCO DE CIMENTO E AREIA,NO TRA CO 1:3" xr:uid="{00000000-0004-0000-0E00-000006000000}"/>
    <hyperlink ref="C2" location="'10.1.2'!A1" display="EMBOCO COM ARGAMASSA DE CIMENTO E AREIA,NO TRACO 1:4 COM 1,5 CM DE ESPESSURA,INCLUSIVE CHAPISCO DE CIMENTO E AREIA,NO TRA CO 1:3" xr:uid="{00000000-0004-0000-0E00-000007000000}"/>
    <hyperlink ref="D2" location="'10.1.2'!A1" display="EMBOCO COM ARGAMASSA DE CIMENTO E AREIA,NO TRACO 1:4 COM 1,5 CM DE ESPESSURA,INCLUSIVE CHAPISCO DE CIMENTO E AREIA,NO TRA CO 1:3" xr:uid="{00000000-0004-0000-0E00-000008000000}"/>
    <hyperlink ref="E2" location="'10.1.2'!A1" display="EMBOCO COM ARGAMASSA DE CIMENTO E AREIA,NO TRACO 1:4 COM 1,5 CM DE ESPESSURA,INCLUSIVE CHAPISCO DE CIMENTO E AREIA,NO TRA CO 1:3" xr:uid="{00000000-0004-0000-0E00-000009000000}"/>
    <hyperlink ref="A4" location="'10.1.2'!A1" display="Paredes (Área)" xr:uid="{00000000-0004-0000-0E00-00000A000000}"/>
    <hyperlink ref="B4" location="'10.1.2'!A1" display="Paredes (Área)" xr:uid="{00000000-0004-0000-0E00-00000B000000}"/>
    <hyperlink ref="C4" location="'10.1.2'!A1" display="Paredes (Área)" xr:uid="{00000000-0004-0000-0E00-00000C000000}"/>
    <hyperlink ref="D4" location="'10.1.2'!A1" display="Paredes (Área)" xr:uid="{00000000-0004-0000-0E00-00000D000000}"/>
    <hyperlink ref="E4" location="'10.1.2'!A1" display="Paredes (Área)" xr:uid="{00000000-0004-0000-0E00-00000E000000}"/>
    <hyperlink ref="A402" location="'10.1.2'!A1" display="EMBOCO COM ARGAMASSA DE CIMENTO E AREIA,NO TRACO 1:4 COM 1,5 CM DE ESPESSURA,INCLUSIVE CHAPISCO DE CIMENTO E AREIA,NO TRA CO 1:3" xr:uid="{00000000-0004-0000-0E00-00000F000000}"/>
    <hyperlink ref="B402" location="'10.1.2'!A1" display="EMBOCO COM ARGAMASSA DE CIMENTO E AREIA,NO TRACO 1:4 COM 1,5 CM DE ESPESSURA,INCLUSIVE CHAPISCO DE CIMENTO E AREIA,NO TRA CO 1:3" xr:uid="{00000000-0004-0000-0E00-000010000000}"/>
    <hyperlink ref="C402" location="'10.1.2'!A1" display="EMBOCO COM ARGAMASSA DE CIMENTO E AREIA,NO TRACO 1:4 COM 1,5 CM DE ESPESSURA,INCLUSIVE CHAPISCO DE CIMENTO E AREIA,NO TRA CO 1:3" xr:uid="{00000000-0004-0000-0E00-000011000000}"/>
    <hyperlink ref="D402" location="'10.1.2'!A1" display="EMBOCO COM ARGAMASSA DE CIMENTO E AREIA,NO TRACO 1:4 COM 1,5 CM DE ESPESSURA,INCLUSIVE CHAPISCO DE CIMENTO E AREIA,NO TRA CO 1:3" xr:uid="{00000000-0004-0000-0E00-000012000000}"/>
    <hyperlink ref="E402" location="'10.1.2'!A1" display="EMBOCO COM ARGAMASSA DE CIMENTO E AREIA,NO TRACO 1:4 COM 1,5 CM DE ESPESSURA,INCLUSIVE CHAPISCO DE CIMENTO E AREIA,NO TRA CO 1:3" xr:uid="{00000000-0004-0000-0E00-000013000000}"/>
    <hyperlink ref="A403" location="'10.1.2'!A1" display="EMBOCO COM ARGAMASSA DE CIMENTO E AREIA,NO TRACO 1:4 COM 1,5 CM DE ESPESSURA,INCLUSIVE CHAPISCO DE CIMENTO E AREIA,NO TRA CO 1:3" xr:uid="{00000000-0004-0000-0E00-000014000000}"/>
    <hyperlink ref="B403" location="'10.1.2'!A1" display="EMBOCO COM ARGAMASSA DE CIMENTO E AREIA,NO TRACO 1:4 COM 1,5 CM DE ESPESSURA,INCLUSIVE CHAPISCO DE CIMENTO E AREIA,NO TRA CO 1:3" xr:uid="{00000000-0004-0000-0E00-000015000000}"/>
    <hyperlink ref="C403" location="'10.1.2'!A1" display="EMBOCO COM ARGAMASSA DE CIMENTO E AREIA,NO TRACO 1:4 COM 1,5 CM DE ESPESSURA,INCLUSIVE CHAPISCO DE CIMENTO E AREIA,NO TRA CO 1:3" xr:uid="{00000000-0004-0000-0E00-000016000000}"/>
    <hyperlink ref="D403" location="'10.1.2'!A1" display="EMBOCO COM ARGAMASSA DE CIMENTO E AREIA,NO TRACO 1:4 COM 1,5 CM DE ESPESSURA,INCLUSIVE CHAPISCO DE CIMENTO E AREIA,NO TRA CO 1:3" xr:uid="{00000000-0004-0000-0E00-000017000000}"/>
    <hyperlink ref="E403" location="'10.1.2'!A1" display="EMBOCO COM ARGAMASSA DE CIMENTO E AREIA,NO TRACO 1:4 COM 1,5 CM DE ESPESSURA,INCLUSIVE CHAPISCO DE CIMENTO E AREIA,NO TRA CO 1:3" xr:uid="{00000000-0004-0000-0E00-000018000000}"/>
    <hyperlink ref="A405" location="'10.1.2'!A1" display="Paredes (Área)" xr:uid="{00000000-0004-0000-0E00-000019000000}"/>
    <hyperlink ref="B405" location="'10.1.2'!A1" display="Paredes (Área)" xr:uid="{00000000-0004-0000-0E00-00001A000000}"/>
    <hyperlink ref="C405" location="'10.1.2'!A1" display="Paredes (Área)" xr:uid="{00000000-0004-0000-0E00-00001B000000}"/>
    <hyperlink ref="D405" location="'10.1.2'!A1" display="Paredes (Área)" xr:uid="{00000000-0004-0000-0E00-00001C000000}"/>
    <hyperlink ref="E405" location="'10.1.2'!A1" display="Paredes (Área)" xr:uid="{00000000-0004-0000-0E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79"/>
  <sheetViews>
    <sheetView showGridLines="0" topLeftCell="A7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27</v>
      </c>
      <c r="B1" s="23" t="s">
        <v>27</v>
      </c>
      <c r="C1" s="23" t="s">
        <v>27</v>
      </c>
      <c r="D1" s="23" t="s">
        <v>27</v>
      </c>
      <c r="E1" s="23" t="s">
        <v>27</v>
      </c>
    </row>
    <row r="2" spans="1:5">
      <c r="A2" s="23" t="s">
        <v>27</v>
      </c>
      <c r="B2" s="23" t="s">
        <v>27</v>
      </c>
      <c r="C2" s="23" t="s">
        <v>27</v>
      </c>
      <c r="D2" s="23" t="s">
        <v>27</v>
      </c>
      <c r="E2" s="23" t="s">
        <v>27</v>
      </c>
    </row>
    <row r="4" spans="1:5">
      <c r="A4" s="21" t="s">
        <v>83</v>
      </c>
      <c r="B4" s="21" t="s">
        <v>83</v>
      </c>
      <c r="C4" s="21" t="s">
        <v>83</v>
      </c>
      <c r="D4" s="21" t="s">
        <v>83</v>
      </c>
      <c r="E4" s="21" t="s">
        <v>83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7" t="s">
        <v>118</v>
      </c>
      <c r="B6" s="7" t="s">
        <v>119</v>
      </c>
      <c r="C6" s="7" t="s">
        <v>120</v>
      </c>
      <c r="D6" s="7" t="s">
        <v>121</v>
      </c>
      <c r="E6" s="7" t="s">
        <v>122</v>
      </c>
    </row>
    <row r="7" spans="1:5" ht="24.75">
      <c r="A7" s="8" t="s">
        <v>123</v>
      </c>
      <c r="B7" s="8" t="s">
        <v>71</v>
      </c>
      <c r="C7" s="8" t="s">
        <v>84</v>
      </c>
      <c r="D7" s="8" t="s">
        <v>967</v>
      </c>
      <c r="E7" s="8">
        <v>11.411398971624292</v>
      </c>
    </row>
    <row r="8" spans="1:5" ht="24.75">
      <c r="A8" s="8" t="s">
        <v>123</v>
      </c>
      <c r="B8" s="8" t="s">
        <v>71</v>
      </c>
      <c r="C8" s="8" t="s">
        <v>84</v>
      </c>
      <c r="D8" s="8" t="s">
        <v>968</v>
      </c>
      <c r="E8" s="8">
        <v>7.736818260162555</v>
      </c>
    </row>
    <row r="9" spans="1:5" ht="24.75">
      <c r="A9" s="8" t="s">
        <v>123</v>
      </c>
      <c r="B9" s="8" t="s">
        <v>71</v>
      </c>
      <c r="C9" s="8" t="s">
        <v>84</v>
      </c>
      <c r="D9" s="8" t="s">
        <v>969</v>
      </c>
      <c r="E9" s="8">
        <v>9.0008646116946878</v>
      </c>
    </row>
    <row r="10" spans="1:5" ht="24.75">
      <c r="A10" s="8" t="s">
        <v>123</v>
      </c>
      <c r="B10" s="8" t="s">
        <v>71</v>
      </c>
      <c r="C10" s="8" t="s">
        <v>84</v>
      </c>
      <c r="D10" s="8" t="s">
        <v>970</v>
      </c>
      <c r="E10" s="8">
        <v>5.5117186053215255</v>
      </c>
    </row>
    <row r="11" spans="1:5" ht="24.75">
      <c r="A11" s="8" t="s">
        <v>123</v>
      </c>
      <c r="B11" s="8" t="s">
        <v>71</v>
      </c>
      <c r="C11" s="8" t="s">
        <v>84</v>
      </c>
      <c r="D11" s="8" t="s">
        <v>971</v>
      </c>
      <c r="E11" s="8">
        <v>10.195404663126372</v>
      </c>
    </row>
    <row r="12" spans="1:5" ht="24.75">
      <c r="A12" s="8" t="s">
        <v>123</v>
      </c>
      <c r="B12" s="8" t="s">
        <v>71</v>
      </c>
      <c r="C12" s="8" t="s">
        <v>84</v>
      </c>
      <c r="D12" s="8" t="s">
        <v>972</v>
      </c>
      <c r="E12" s="8">
        <v>9.0035943453642187</v>
      </c>
    </row>
    <row r="13" spans="1:5" ht="24.75">
      <c r="A13" s="8" t="s">
        <v>123</v>
      </c>
      <c r="B13" s="8" t="s">
        <v>71</v>
      </c>
      <c r="C13" s="8" t="s">
        <v>84</v>
      </c>
      <c r="D13" s="8" t="s">
        <v>973</v>
      </c>
      <c r="E13" s="8">
        <v>7.7313584356658129</v>
      </c>
    </row>
    <row r="14" spans="1:5" ht="24.75">
      <c r="A14" s="8" t="s">
        <v>123</v>
      </c>
      <c r="B14" s="8" t="s">
        <v>71</v>
      </c>
      <c r="C14" s="8" t="s">
        <v>84</v>
      </c>
      <c r="D14" s="8" t="s">
        <v>974</v>
      </c>
      <c r="E14" s="8">
        <v>10.198134396795902</v>
      </c>
    </row>
    <row r="15" spans="1:5" ht="24.75">
      <c r="A15" s="8" t="s">
        <v>123</v>
      </c>
      <c r="B15" s="8" t="s">
        <v>71</v>
      </c>
      <c r="C15" s="8" t="s">
        <v>84</v>
      </c>
      <c r="D15" s="8" t="s">
        <v>975</v>
      </c>
      <c r="E15" s="8">
        <v>5.5104983400473211</v>
      </c>
    </row>
    <row r="16" spans="1:5" ht="24.75">
      <c r="A16" s="8" t="s">
        <v>123</v>
      </c>
      <c r="B16" s="8" t="s">
        <v>71</v>
      </c>
      <c r="C16" s="8" t="s">
        <v>84</v>
      </c>
      <c r="D16" s="8" t="s">
        <v>976</v>
      </c>
      <c r="E16" s="8">
        <v>7.1647544480002283</v>
      </c>
    </row>
    <row r="17" spans="1:5" ht="24.75">
      <c r="A17" s="8" t="s">
        <v>123</v>
      </c>
      <c r="B17" s="8" t="s">
        <v>71</v>
      </c>
      <c r="C17" s="8" t="s">
        <v>84</v>
      </c>
      <c r="D17" s="8" t="s">
        <v>977</v>
      </c>
      <c r="E17" s="8">
        <v>4.5918582028602124</v>
      </c>
    </row>
    <row r="18" spans="1:5" ht="24.75">
      <c r="A18" s="8" t="s">
        <v>123</v>
      </c>
      <c r="B18" s="8" t="s">
        <v>71</v>
      </c>
      <c r="C18" s="8" t="s">
        <v>84</v>
      </c>
      <c r="D18" s="8" t="s">
        <v>978</v>
      </c>
      <c r="E18" s="8">
        <v>5.8916081967809699</v>
      </c>
    </row>
    <row r="19" spans="1:5" ht="24.75">
      <c r="A19" s="8" t="s">
        <v>123</v>
      </c>
      <c r="B19" s="8" t="s">
        <v>71</v>
      </c>
      <c r="C19" s="8" t="s">
        <v>84</v>
      </c>
      <c r="D19" s="8" t="s">
        <v>979</v>
      </c>
      <c r="E19" s="8">
        <v>4.5863982026251291</v>
      </c>
    </row>
    <row r="20" spans="1:5" ht="24.75">
      <c r="A20" s="8" t="s">
        <v>123</v>
      </c>
      <c r="B20" s="8" t="s">
        <v>71</v>
      </c>
      <c r="C20" s="8" t="s">
        <v>84</v>
      </c>
      <c r="D20" s="8" t="s">
        <v>980</v>
      </c>
      <c r="E20" s="8">
        <v>6.7063185021821132</v>
      </c>
    </row>
    <row r="21" spans="1:5" ht="24.75">
      <c r="A21" s="8" t="s">
        <v>123</v>
      </c>
      <c r="B21" s="8" t="s">
        <v>71</v>
      </c>
      <c r="C21" s="8" t="s">
        <v>84</v>
      </c>
      <c r="D21" s="8" t="s">
        <v>981</v>
      </c>
      <c r="E21" s="8">
        <v>9.5117469365845579</v>
      </c>
    </row>
    <row r="22" spans="1:5" ht="24.75">
      <c r="A22" s="8" t="s">
        <v>123</v>
      </c>
      <c r="B22" s="8" t="s">
        <v>71</v>
      </c>
      <c r="C22" s="8" t="s">
        <v>84</v>
      </c>
      <c r="D22" s="8" t="s">
        <v>982</v>
      </c>
      <c r="E22" s="8">
        <v>6.7008585019470299</v>
      </c>
    </row>
    <row r="23" spans="1:5" ht="24.75">
      <c r="A23" s="8" t="s">
        <v>123</v>
      </c>
      <c r="B23" s="8" t="s">
        <v>71</v>
      </c>
      <c r="C23" s="8" t="s">
        <v>84</v>
      </c>
      <c r="D23" s="8" t="s">
        <v>983</v>
      </c>
      <c r="E23" s="8">
        <v>9.5062869363494755</v>
      </c>
    </row>
    <row r="24" spans="1:5" ht="24.75">
      <c r="A24" s="8" t="s">
        <v>123</v>
      </c>
      <c r="B24" s="8" t="s">
        <v>71</v>
      </c>
      <c r="C24" s="8" t="s">
        <v>84</v>
      </c>
      <c r="D24" s="8" t="s">
        <v>984</v>
      </c>
      <c r="E24" s="8">
        <v>5.0614220112150026</v>
      </c>
    </row>
    <row r="25" spans="1:5" ht="24.75">
      <c r="A25" s="8" t="s">
        <v>123</v>
      </c>
      <c r="B25" s="8" t="s">
        <v>71</v>
      </c>
      <c r="C25" s="8" t="s">
        <v>84</v>
      </c>
      <c r="D25" s="8" t="s">
        <v>985</v>
      </c>
      <c r="E25" s="8">
        <v>9.5117469365845597</v>
      </c>
    </row>
    <row r="26" spans="1:5" ht="24.75">
      <c r="A26" s="8" t="s">
        <v>123</v>
      </c>
      <c r="B26" s="8" t="s">
        <v>71</v>
      </c>
      <c r="C26" s="8" t="s">
        <v>84</v>
      </c>
      <c r="D26" s="8" t="s">
        <v>986</v>
      </c>
      <c r="E26" s="8">
        <v>1.4754618568224409</v>
      </c>
    </row>
    <row r="27" spans="1:5" ht="24.75">
      <c r="A27" s="8" t="s">
        <v>123</v>
      </c>
      <c r="B27" s="8" t="s">
        <v>71</v>
      </c>
      <c r="C27" s="8" t="s">
        <v>84</v>
      </c>
      <c r="D27" s="8" t="s">
        <v>987</v>
      </c>
      <c r="E27" s="8">
        <v>4.6671220723441014</v>
      </c>
    </row>
    <row r="28" spans="1:5" ht="24.75">
      <c r="A28" s="8" t="s">
        <v>123</v>
      </c>
      <c r="B28" s="8" t="s">
        <v>71</v>
      </c>
      <c r="C28" s="8" t="s">
        <v>84</v>
      </c>
      <c r="D28" s="8" t="s">
        <v>988</v>
      </c>
      <c r="E28" s="8">
        <v>6.0660576610118833</v>
      </c>
    </row>
    <row r="29" spans="1:5" ht="24.75">
      <c r="A29" s="8" t="s">
        <v>123</v>
      </c>
      <c r="B29" s="8" t="s">
        <v>71</v>
      </c>
      <c r="C29" s="8" t="s">
        <v>84</v>
      </c>
      <c r="D29" s="8" t="s">
        <v>989</v>
      </c>
      <c r="E29" s="8">
        <v>3.053262002860389</v>
      </c>
    </row>
    <row r="30" spans="1:5" ht="24.75">
      <c r="A30" s="8" t="s">
        <v>123</v>
      </c>
      <c r="B30" s="8" t="s">
        <v>71</v>
      </c>
      <c r="C30" s="8" t="s">
        <v>84</v>
      </c>
      <c r="D30" s="8" t="s">
        <v>990</v>
      </c>
      <c r="E30" s="8">
        <v>6.0605976607768008</v>
      </c>
    </row>
    <row r="31" spans="1:5" ht="24.75">
      <c r="A31" s="8" t="s">
        <v>123</v>
      </c>
      <c r="B31" s="8" t="s">
        <v>71</v>
      </c>
      <c r="C31" s="8" t="s">
        <v>84</v>
      </c>
      <c r="D31" s="8" t="s">
        <v>991</v>
      </c>
      <c r="E31" s="8">
        <v>6.0715176612469648</v>
      </c>
    </row>
    <row r="32" spans="1:5" ht="24.75">
      <c r="A32" s="8" t="s">
        <v>123</v>
      </c>
      <c r="B32" s="8" t="s">
        <v>71</v>
      </c>
      <c r="C32" s="8" t="s">
        <v>84</v>
      </c>
      <c r="D32" s="8" t="s">
        <v>992</v>
      </c>
      <c r="E32" s="8">
        <v>4.2248579397233312</v>
      </c>
    </row>
    <row r="33" spans="1:5" ht="24.75">
      <c r="A33" s="8" t="s">
        <v>123</v>
      </c>
      <c r="B33" s="8" t="s">
        <v>71</v>
      </c>
      <c r="C33" s="8" t="s">
        <v>84</v>
      </c>
      <c r="D33" s="8" t="s">
        <v>993</v>
      </c>
      <c r="E33" s="8">
        <v>6.0660576610118833</v>
      </c>
    </row>
    <row r="34" spans="1:5" ht="24.75">
      <c r="A34" s="8" t="s">
        <v>123</v>
      </c>
      <c r="B34" s="8" t="s">
        <v>71</v>
      </c>
      <c r="C34" s="8" t="s">
        <v>84</v>
      </c>
      <c r="D34" s="8" t="s">
        <v>994</v>
      </c>
      <c r="E34" s="8">
        <v>2.6439978716604386</v>
      </c>
    </row>
    <row r="35" spans="1:5" ht="24.75">
      <c r="A35" s="8" t="s">
        <v>123</v>
      </c>
      <c r="B35" s="8" t="s">
        <v>71</v>
      </c>
      <c r="C35" s="8" t="s">
        <v>84</v>
      </c>
      <c r="D35" s="8" t="s">
        <v>995</v>
      </c>
      <c r="E35" s="8">
        <v>6.8359204604103816</v>
      </c>
    </row>
    <row r="36" spans="1:5" ht="24.75">
      <c r="A36" s="8" t="s">
        <v>123</v>
      </c>
      <c r="B36" s="8" t="s">
        <v>71</v>
      </c>
      <c r="C36" s="8" t="s">
        <v>84</v>
      </c>
      <c r="D36" s="8" t="s">
        <v>996</v>
      </c>
      <c r="E36" s="8">
        <v>3.5574590044710277</v>
      </c>
    </row>
    <row r="37" spans="1:5" ht="24.75">
      <c r="A37" s="8" t="s">
        <v>123</v>
      </c>
      <c r="B37" s="8" t="s">
        <v>71</v>
      </c>
      <c r="C37" s="8" t="s">
        <v>84</v>
      </c>
      <c r="D37" s="8" t="s">
        <v>997</v>
      </c>
      <c r="E37" s="8">
        <v>6.8301466565649402</v>
      </c>
    </row>
    <row r="38" spans="1:5" ht="24.75">
      <c r="A38" s="8" t="s">
        <v>123</v>
      </c>
      <c r="B38" s="8" t="s">
        <v>71</v>
      </c>
      <c r="C38" s="8" t="s">
        <v>84</v>
      </c>
      <c r="D38" s="8" t="s">
        <v>998</v>
      </c>
      <c r="E38" s="8">
        <v>4.8199990588304873</v>
      </c>
    </row>
    <row r="39" spans="1:5" ht="24.75">
      <c r="A39" s="8" t="s">
        <v>123</v>
      </c>
      <c r="B39" s="8" t="s">
        <v>71</v>
      </c>
      <c r="C39" s="8" t="s">
        <v>84</v>
      </c>
      <c r="D39" s="8" t="s">
        <v>999</v>
      </c>
      <c r="E39" s="8">
        <v>6.8359201349690046</v>
      </c>
    </row>
    <row r="40" spans="1:5" ht="24.75">
      <c r="A40" s="8" t="s">
        <v>123</v>
      </c>
      <c r="B40" s="8" t="s">
        <v>71</v>
      </c>
      <c r="C40" s="8" t="s">
        <v>84</v>
      </c>
      <c r="D40" s="8" t="s">
        <v>1000</v>
      </c>
      <c r="E40" s="8">
        <v>3.557458991453387</v>
      </c>
    </row>
    <row r="41" spans="1:5" ht="24.75">
      <c r="A41" s="8" t="s">
        <v>123</v>
      </c>
      <c r="B41" s="8" t="s">
        <v>71</v>
      </c>
      <c r="C41" s="8" t="s">
        <v>84</v>
      </c>
      <c r="D41" s="8" t="s">
        <v>1001</v>
      </c>
      <c r="E41" s="8">
        <v>6.8304601347339231</v>
      </c>
    </row>
    <row r="42" spans="1:5" ht="24.75">
      <c r="A42" s="8" t="s">
        <v>123</v>
      </c>
      <c r="B42" s="8" t="s">
        <v>71</v>
      </c>
      <c r="C42" s="8" t="s">
        <v>84</v>
      </c>
      <c r="D42" s="8" t="s">
        <v>1002</v>
      </c>
      <c r="E42" s="8">
        <v>4.8199990458128452</v>
      </c>
    </row>
    <row r="43" spans="1:5" ht="24.75">
      <c r="A43" s="8" t="s">
        <v>123</v>
      </c>
      <c r="B43" s="8" t="s">
        <v>71</v>
      </c>
      <c r="C43" s="8" t="s">
        <v>84</v>
      </c>
      <c r="D43" s="8" t="s">
        <v>1003</v>
      </c>
      <c r="E43" s="8">
        <v>6.8359201349690046</v>
      </c>
    </row>
    <row r="44" spans="1:5" ht="24.75">
      <c r="A44" s="8" t="s">
        <v>123</v>
      </c>
      <c r="B44" s="8" t="s">
        <v>71</v>
      </c>
      <c r="C44" s="8" t="s">
        <v>84</v>
      </c>
      <c r="D44" s="8" t="s">
        <v>1004</v>
      </c>
      <c r="E44" s="8">
        <v>3.5574590044710508</v>
      </c>
    </row>
    <row r="45" spans="1:5" ht="24.75">
      <c r="A45" s="8" t="s">
        <v>123</v>
      </c>
      <c r="B45" s="8" t="s">
        <v>71</v>
      </c>
      <c r="C45" s="8" t="s">
        <v>84</v>
      </c>
      <c r="D45" s="8" t="s">
        <v>1005</v>
      </c>
      <c r="E45" s="8">
        <v>6.8304601347339231</v>
      </c>
    </row>
    <row r="46" spans="1:5" ht="24.75">
      <c r="A46" s="8" t="s">
        <v>123</v>
      </c>
      <c r="B46" s="8" t="s">
        <v>71</v>
      </c>
      <c r="C46" s="8" t="s">
        <v>84</v>
      </c>
      <c r="D46" s="8" t="s">
        <v>1006</v>
      </c>
      <c r="E46" s="8">
        <v>4.8199990588305077</v>
      </c>
    </row>
    <row r="47" spans="1:5" ht="24.75">
      <c r="A47" s="8" t="s">
        <v>123</v>
      </c>
      <c r="B47" s="8" t="s">
        <v>71</v>
      </c>
      <c r="C47" s="8" t="s">
        <v>84</v>
      </c>
      <c r="D47" s="8" t="s">
        <v>1007</v>
      </c>
      <c r="E47" s="8">
        <v>6.8359201349690046</v>
      </c>
    </row>
    <row r="48" spans="1:5" ht="24.75">
      <c r="A48" s="8" t="s">
        <v>123</v>
      </c>
      <c r="B48" s="8" t="s">
        <v>71</v>
      </c>
      <c r="C48" s="8" t="s">
        <v>84</v>
      </c>
      <c r="D48" s="8" t="s">
        <v>1008</v>
      </c>
      <c r="E48" s="8">
        <v>3.5574590044710424</v>
      </c>
    </row>
    <row r="49" spans="1:5" ht="24.75">
      <c r="A49" s="8" t="s">
        <v>123</v>
      </c>
      <c r="B49" s="8" t="s">
        <v>71</v>
      </c>
      <c r="C49" s="8" t="s">
        <v>84</v>
      </c>
      <c r="D49" s="8" t="s">
        <v>1009</v>
      </c>
      <c r="E49" s="8">
        <v>6.8304601347339231</v>
      </c>
    </row>
    <row r="50" spans="1:5" ht="24.75">
      <c r="A50" s="8" t="s">
        <v>123</v>
      </c>
      <c r="B50" s="8" t="s">
        <v>71</v>
      </c>
      <c r="C50" s="8" t="s">
        <v>84</v>
      </c>
      <c r="D50" s="8" t="s">
        <v>1010</v>
      </c>
      <c r="E50" s="8">
        <v>4.819999058830498</v>
      </c>
    </row>
    <row r="51" spans="1:5" ht="24.75">
      <c r="A51" s="8" t="s">
        <v>123</v>
      </c>
      <c r="B51" s="8" t="s">
        <v>71</v>
      </c>
      <c r="C51" s="8" t="s">
        <v>84</v>
      </c>
      <c r="D51" s="8" t="s">
        <v>1011</v>
      </c>
      <c r="E51" s="8">
        <v>6.8359201479866458</v>
      </c>
    </row>
    <row r="52" spans="1:5" ht="24.75">
      <c r="A52" s="8" t="s">
        <v>123</v>
      </c>
      <c r="B52" s="8" t="s">
        <v>71</v>
      </c>
      <c r="C52" s="8" t="s">
        <v>84</v>
      </c>
      <c r="D52" s="8" t="s">
        <v>1012</v>
      </c>
      <c r="E52" s="8">
        <v>3.5574588417503406</v>
      </c>
    </row>
    <row r="53" spans="1:5" ht="24.75">
      <c r="A53" s="8" t="s">
        <v>123</v>
      </c>
      <c r="B53" s="8" t="s">
        <v>71</v>
      </c>
      <c r="C53" s="8" t="s">
        <v>84</v>
      </c>
      <c r="D53" s="8" t="s">
        <v>1013</v>
      </c>
      <c r="E53" s="8">
        <v>6.8304601477515643</v>
      </c>
    </row>
    <row r="54" spans="1:5" ht="24.75">
      <c r="A54" s="8" t="s">
        <v>123</v>
      </c>
      <c r="B54" s="8" t="s">
        <v>71</v>
      </c>
      <c r="C54" s="8" t="s">
        <v>84</v>
      </c>
      <c r="D54" s="8" t="s">
        <v>1014</v>
      </c>
      <c r="E54" s="8">
        <v>4.8199988961097961</v>
      </c>
    </row>
    <row r="55" spans="1:5" ht="24.75">
      <c r="A55" s="8" t="s">
        <v>123</v>
      </c>
      <c r="B55" s="8" t="s">
        <v>71</v>
      </c>
      <c r="C55" s="8" t="s">
        <v>84</v>
      </c>
      <c r="D55" s="8" t="s">
        <v>1015</v>
      </c>
      <c r="E55" s="8">
        <v>2.6532312441372574</v>
      </c>
    </row>
    <row r="56" spans="1:5" ht="24.75">
      <c r="A56" s="8" t="s">
        <v>123</v>
      </c>
      <c r="B56" s="8" t="s">
        <v>71</v>
      </c>
      <c r="C56" s="8" t="s">
        <v>84</v>
      </c>
      <c r="D56" s="8" t="s">
        <v>1016</v>
      </c>
      <c r="E56" s="8">
        <v>6.0660576610118726</v>
      </c>
    </row>
    <row r="57" spans="1:5" ht="24.75">
      <c r="A57" s="8" t="s">
        <v>123</v>
      </c>
      <c r="B57" s="8" t="s">
        <v>71</v>
      </c>
      <c r="C57" s="8" t="s">
        <v>84</v>
      </c>
      <c r="D57" s="8" t="s">
        <v>1017</v>
      </c>
      <c r="E57" s="8">
        <v>4.2244439341548059</v>
      </c>
    </row>
    <row r="58" spans="1:5" ht="24.75">
      <c r="A58" s="8" t="s">
        <v>123</v>
      </c>
      <c r="B58" s="8" t="s">
        <v>71</v>
      </c>
      <c r="C58" s="8" t="s">
        <v>84</v>
      </c>
      <c r="D58" s="8" t="s">
        <v>1018</v>
      </c>
      <c r="E58" s="8">
        <v>6.0605976607767893</v>
      </c>
    </row>
    <row r="59" spans="1:5" ht="24.75">
      <c r="A59" s="8" t="s">
        <v>123</v>
      </c>
      <c r="B59" s="8" t="s">
        <v>71</v>
      </c>
      <c r="C59" s="8" t="s">
        <v>84</v>
      </c>
      <c r="D59" s="8" t="s">
        <v>1019</v>
      </c>
      <c r="E59" s="8">
        <v>6.83560665680002</v>
      </c>
    </row>
    <row r="60" spans="1:5" ht="24.75">
      <c r="A60" s="8" t="s">
        <v>123</v>
      </c>
      <c r="B60" s="8" t="s">
        <v>71</v>
      </c>
      <c r="C60" s="8" t="s">
        <v>84</v>
      </c>
      <c r="D60" s="8" t="s">
        <v>1020</v>
      </c>
      <c r="E60" s="8">
        <v>3.5574588417503534</v>
      </c>
    </row>
    <row r="61" spans="1:5" ht="24.75">
      <c r="A61" s="8" t="s">
        <v>123</v>
      </c>
      <c r="B61" s="8" t="s">
        <v>71</v>
      </c>
      <c r="C61" s="8" t="s">
        <v>84</v>
      </c>
      <c r="D61" s="8" t="s">
        <v>1021</v>
      </c>
      <c r="E61" s="8">
        <v>6.830460460175301</v>
      </c>
    </row>
    <row r="62" spans="1:5" ht="24.75">
      <c r="A62" s="8" t="s">
        <v>123</v>
      </c>
      <c r="B62" s="8" t="s">
        <v>71</v>
      </c>
      <c r="C62" s="8" t="s">
        <v>84</v>
      </c>
      <c r="D62" s="8" t="s">
        <v>1022</v>
      </c>
      <c r="E62" s="8">
        <v>4.8199988961098095</v>
      </c>
    </row>
    <row r="63" spans="1:5" ht="24.75">
      <c r="A63" s="8" t="s">
        <v>123</v>
      </c>
      <c r="B63" s="8" t="s">
        <v>71</v>
      </c>
      <c r="C63" s="8" t="s">
        <v>84</v>
      </c>
      <c r="D63" s="8" t="s">
        <v>1023</v>
      </c>
      <c r="E63" s="8">
        <v>6.8359204604103816</v>
      </c>
    </row>
    <row r="64" spans="1:5" ht="24.75">
      <c r="A64" s="8" t="s">
        <v>123</v>
      </c>
      <c r="B64" s="8" t="s">
        <v>71</v>
      </c>
      <c r="C64" s="8" t="s">
        <v>84</v>
      </c>
      <c r="D64" s="8" t="s">
        <v>1024</v>
      </c>
      <c r="E64" s="8">
        <v>3.5574590044710317</v>
      </c>
    </row>
    <row r="65" spans="1:5" ht="24.75">
      <c r="A65" s="8" t="s">
        <v>123</v>
      </c>
      <c r="B65" s="8" t="s">
        <v>71</v>
      </c>
      <c r="C65" s="8" t="s">
        <v>84</v>
      </c>
      <c r="D65" s="8" t="s">
        <v>1025</v>
      </c>
      <c r="E65" s="8">
        <v>6.830460460175301</v>
      </c>
    </row>
    <row r="66" spans="1:5" ht="24.75">
      <c r="A66" s="8" t="s">
        <v>123</v>
      </c>
      <c r="B66" s="8" t="s">
        <v>71</v>
      </c>
      <c r="C66" s="8" t="s">
        <v>84</v>
      </c>
      <c r="D66" s="8" t="s">
        <v>1026</v>
      </c>
      <c r="E66" s="8">
        <v>4.81999905883049</v>
      </c>
    </row>
    <row r="67" spans="1:5" ht="24.75">
      <c r="A67" s="8" t="s">
        <v>123</v>
      </c>
      <c r="B67" s="8" t="s">
        <v>71</v>
      </c>
      <c r="C67" s="8" t="s">
        <v>84</v>
      </c>
      <c r="D67" s="8" t="s">
        <v>1027</v>
      </c>
      <c r="E67" s="8">
        <v>6.8359204604103816</v>
      </c>
    </row>
    <row r="68" spans="1:5" ht="24.75">
      <c r="A68" s="8" t="s">
        <v>123</v>
      </c>
      <c r="B68" s="8" t="s">
        <v>71</v>
      </c>
      <c r="C68" s="8" t="s">
        <v>84</v>
      </c>
      <c r="D68" s="8" t="s">
        <v>1028</v>
      </c>
      <c r="E68" s="8">
        <v>3.5574590044710481</v>
      </c>
    </row>
    <row r="69" spans="1:5" ht="24.75">
      <c r="A69" s="8" t="s">
        <v>123</v>
      </c>
      <c r="B69" s="8" t="s">
        <v>71</v>
      </c>
      <c r="C69" s="8" t="s">
        <v>84</v>
      </c>
      <c r="D69" s="8" t="s">
        <v>1029</v>
      </c>
      <c r="E69" s="8">
        <v>6.830460460175301</v>
      </c>
    </row>
    <row r="70" spans="1:5" ht="24.75">
      <c r="A70" s="8" t="s">
        <v>123</v>
      </c>
      <c r="B70" s="8" t="s">
        <v>71</v>
      </c>
      <c r="C70" s="8" t="s">
        <v>84</v>
      </c>
      <c r="D70" s="8" t="s">
        <v>1030</v>
      </c>
      <c r="E70" s="8">
        <v>4.8199990588305033</v>
      </c>
    </row>
    <row r="71" spans="1:5" ht="24.75">
      <c r="A71" s="8" t="s">
        <v>123</v>
      </c>
      <c r="B71" s="8" t="s">
        <v>71</v>
      </c>
      <c r="C71" s="8" t="s">
        <v>84</v>
      </c>
      <c r="D71" s="8" t="s">
        <v>1031</v>
      </c>
      <c r="E71" s="8">
        <v>6.8359201349690046</v>
      </c>
    </row>
    <row r="72" spans="1:5" ht="24.75">
      <c r="A72" s="8" t="s">
        <v>123</v>
      </c>
      <c r="B72" s="8" t="s">
        <v>71</v>
      </c>
      <c r="C72" s="8" t="s">
        <v>84</v>
      </c>
      <c r="D72" s="8" t="s">
        <v>1032</v>
      </c>
      <c r="E72" s="8">
        <v>3.5574588417503361</v>
      </c>
    </row>
    <row r="73" spans="1:5" ht="24.75">
      <c r="A73" s="8" t="s">
        <v>123</v>
      </c>
      <c r="B73" s="8" t="s">
        <v>71</v>
      </c>
      <c r="C73" s="8" t="s">
        <v>84</v>
      </c>
      <c r="D73" s="8" t="s">
        <v>1033</v>
      </c>
      <c r="E73" s="8">
        <v>6.8301463311235615</v>
      </c>
    </row>
    <row r="74" spans="1:5" ht="24.75">
      <c r="A74" s="8" t="s">
        <v>123</v>
      </c>
      <c r="B74" s="8" t="s">
        <v>71</v>
      </c>
      <c r="C74" s="8" t="s">
        <v>84</v>
      </c>
      <c r="D74" s="8" t="s">
        <v>1034</v>
      </c>
      <c r="E74" s="8">
        <v>4.8199988961097935</v>
      </c>
    </row>
    <row r="75" spans="1:5" ht="24.75">
      <c r="A75" s="8" t="s">
        <v>123</v>
      </c>
      <c r="B75" s="8" t="s">
        <v>71</v>
      </c>
      <c r="C75" s="8" t="s">
        <v>84</v>
      </c>
      <c r="D75" s="8" t="s">
        <v>1035</v>
      </c>
      <c r="E75" s="8">
        <v>6.835606331358643</v>
      </c>
    </row>
    <row r="76" spans="1:5" ht="24.75">
      <c r="A76" s="8" t="s">
        <v>123</v>
      </c>
      <c r="B76" s="8" t="s">
        <v>71</v>
      </c>
      <c r="C76" s="8" t="s">
        <v>84</v>
      </c>
      <c r="D76" s="8" t="s">
        <v>1036</v>
      </c>
      <c r="E76" s="8">
        <v>3.5574590044710397</v>
      </c>
    </row>
    <row r="77" spans="1:5" ht="24.75">
      <c r="A77" s="8" t="s">
        <v>123</v>
      </c>
      <c r="B77" s="8" t="s">
        <v>71</v>
      </c>
      <c r="C77" s="8" t="s">
        <v>84</v>
      </c>
      <c r="D77" s="8" t="s">
        <v>1037</v>
      </c>
      <c r="E77" s="8">
        <v>6.8304601347339231</v>
      </c>
    </row>
    <row r="78" spans="1:5" ht="24.75">
      <c r="A78" s="8" t="s">
        <v>123</v>
      </c>
      <c r="B78" s="8" t="s">
        <v>71</v>
      </c>
      <c r="C78" s="8" t="s">
        <v>84</v>
      </c>
      <c r="D78" s="8" t="s">
        <v>1038</v>
      </c>
      <c r="E78" s="8">
        <v>4.819999058830498</v>
      </c>
    </row>
    <row r="79" spans="1:5">
      <c r="A79" s="1" t="s">
        <v>64</v>
      </c>
      <c r="B79" s="1" t="s">
        <v>64</v>
      </c>
      <c r="C79" s="1">
        <f>SUBTOTAL(103,Elements10_1_41[Elemento])</f>
        <v>72</v>
      </c>
      <c r="D79" s="1" t="s">
        <v>64</v>
      </c>
      <c r="E79" s="1">
        <f>SUBTOTAL(109,Elements10_1_41[Totais:])</f>
        <v>425.30318213528091</v>
      </c>
    </row>
  </sheetData>
  <mergeCells count="3">
    <mergeCell ref="A1:E2"/>
    <mergeCell ref="A4:E4"/>
    <mergeCell ref="A5:E5"/>
  </mergeCells>
  <hyperlinks>
    <hyperlink ref="A1" location="'10.1.4'!A1" display="REVESTIMENTO CERÂMICO PARA PAREDES INTERNAS COM PLACAS TIPO ESMALTADA DE DIMENSÕES 33X45 CM APLICADAS NA ALTURA INTEIRA DAS PAREDES. AF_02/2023_PE" xr:uid="{00000000-0004-0000-1000-000000000000}"/>
    <hyperlink ref="B1" location="'10.1.4'!A1" display="REVESTIMENTO CERÂMICO PARA PAREDES INTERNAS COM PLACAS TIPO ESMALTADA DE DIMENSÕES 33X45 CM APLICADAS NA ALTURA INTEIRA DAS PAREDES. AF_02/2023_PE" xr:uid="{00000000-0004-0000-1000-000001000000}"/>
    <hyperlink ref="C1" location="'10.1.4'!A1" display="REVESTIMENTO CERÂMICO PARA PAREDES INTERNAS COM PLACAS TIPO ESMALTADA DE DIMENSÕES 33X45 CM APLICADAS NA ALTURA INTEIRA DAS PAREDES. AF_02/2023_PE" xr:uid="{00000000-0004-0000-1000-000002000000}"/>
    <hyperlink ref="D1" location="'10.1.4'!A1" display="REVESTIMENTO CERÂMICO PARA PAREDES INTERNAS COM PLACAS TIPO ESMALTADA DE DIMENSÕES 33X45 CM APLICADAS NA ALTURA INTEIRA DAS PAREDES. AF_02/2023_PE" xr:uid="{00000000-0004-0000-1000-000003000000}"/>
    <hyperlink ref="E1" location="'10.1.4'!A1" display="REVESTIMENTO CERÂMICO PARA PAREDES INTERNAS COM PLACAS TIPO ESMALTADA DE DIMENSÕES 33X45 CM APLICADAS NA ALTURA INTEIRA DAS PAREDES. AF_02/2023_PE" xr:uid="{00000000-0004-0000-1000-000004000000}"/>
    <hyperlink ref="A2" location="'10.1.4'!A1" display="REVESTIMENTO CERÂMICO PARA PAREDES INTERNAS COM PLACAS TIPO ESMALTADA DE DIMENSÕES 33X45 CM APLICADAS NA ALTURA INTEIRA DAS PAREDES. AF_02/2023_PE" xr:uid="{00000000-0004-0000-1000-000005000000}"/>
    <hyperlink ref="B2" location="'10.1.4'!A1" display="REVESTIMENTO CERÂMICO PARA PAREDES INTERNAS COM PLACAS TIPO ESMALTADA DE DIMENSÕES 33X45 CM APLICADAS NA ALTURA INTEIRA DAS PAREDES. AF_02/2023_PE" xr:uid="{00000000-0004-0000-1000-000006000000}"/>
    <hyperlink ref="C2" location="'10.1.4'!A1" display="REVESTIMENTO CERÂMICO PARA PAREDES INTERNAS COM PLACAS TIPO ESMALTADA DE DIMENSÕES 33X45 CM APLICADAS NA ALTURA INTEIRA DAS PAREDES. AF_02/2023_PE" xr:uid="{00000000-0004-0000-1000-000007000000}"/>
    <hyperlink ref="D2" location="'10.1.4'!A1" display="REVESTIMENTO CERÂMICO PARA PAREDES INTERNAS COM PLACAS TIPO ESMALTADA DE DIMENSÕES 33X45 CM APLICADAS NA ALTURA INTEIRA DAS PAREDES. AF_02/2023_PE" xr:uid="{00000000-0004-0000-1000-000008000000}"/>
    <hyperlink ref="E2" location="'10.1.4'!A1" display="REVESTIMENTO CERÂMICO PARA PAREDES INTERNAS COM PLACAS TIPO ESMALTADA DE DIMENSÕES 33X45 CM APLICADAS NA ALTURA INTEIRA DAS PAREDES. AF_02/2023_PE" xr:uid="{00000000-0004-0000-1000-000009000000}"/>
    <hyperlink ref="A4" location="'10.1.4'!A1" display="Paredes" xr:uid="{00000000-0004-0000-1000-00000A000000}"/>
    <hyperlink ref="B4" location="'10.1.4'!A1" display="Paredes" xr:uid="{00000000-0004-0000-1000-00000B000000}"/>
    <hyperlink ref="C4" location="'10.1.4'!A1" display="Paredes" xr:uid="{00000000-0004-0000-1000-00000C000000}"/>
    <hyperlink ref="D4" location="'10.1.4'!A1" display="Paredes" xr:uid="{00000000-0004-0000-1000-00000D000000}"/>
    <hyperlink ref="E4" location="'10.1.4'!A1" display="Paredes" xr:uid="{00000000-0004-0000-1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42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31</v>
      </c>
      <c r="B1" s="23" t="s">
        <v>31</v>
      </c>
      <c r="C1" s="23" t="s">
        <v>31</v>
      </c>
      <c r="D1" s="23" t="s">
        <v>31</v>
      </c>
      <c r="E1" s="23" t="s">
        <v>31</v>
      </c>
    </row>
    <row r="2" spans="1:5">
      <c r="A2" s="23" t="s">
        <v>31</v>
      </c>
      <c r="B2" s="23" t="s">
        <v>31</v>
      </c>
      <c r="C2" s="23" t="s">
        <v>31</v>
      </c>
      <c r="D2" s="23" t="s">
        <v>31</v>
      </c>
      <c r="E2" s="23" t="s">
        <v>31</v>
      </c>
    </row>
    <row r="4" spans="1:5">
      <c r="A4" s="21" t="s">
        <v>77</v>
      </c>
      <c r="B4" s="21" t="s">
        <v>77</v>
      </c>
      <c r="C4" s="21" t="s">
        <v>77</v>
      </c>
      <c r="D4" s="21" t="s">
        <v>77</v>
      </c>
      <c r="E4" s="21" t="s">
        <v>77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7" t="s">
        <v>118</v>
      </c>
      <c r="B6" s="7" t="s">
        <v>119</v>
      </c>
      <c r="C6" s="7" t="s">
        <v>120</v>
      </c>
      <c r="D6" s="7" t="s">
        <v>121</v>
      </c>
      <c r="E6" s="7" t="s">
        <v>122</v>
      </c>
    </row>
    <row r="7" spans="1:5" ht="24.75">
      <c r="A7" s="8" t="s">
        <v>123</v>
      </c>
      <c r="B7" s="8" t="s">
        <v>71</v>
      </c>
      <c r="C7" s="8" t="s">
        <v>86</v>
      </c>
      <c r="D7" s="8" t="s">
        <v>1039</v>
      </c>
      <c r="E7" s="8">
        <v>0.48400002083894628</v>
      </c>
    </row>
    <row r="8" spans="1:5" ht="24.75">
      <c r="A8" s="8" t="s">
        <v>123</v>
      </c>
      <c r="B8" s="8" t="s">
        <v>71</v>
      </c>
      <c r="C8" s="8" t="s">
        <v>86</v>
      </c>
      <c r="D8" s="8" t="s">
        <v>1040</v>
      </c>
      <c r="E8" s="8">
        <v>1.4372900618834383</v>
      </c>
    </row>
    <row r="9" spans="1:5" ht="24.75">
      <c r="A9" s="8" t="s">
        <v>123</v>
      </c>
      <c r="B9" s="8" t="s">
        <v>71</v>
      </c>
      <c r="C9" s="8" t="s">
        <v>86</v>
      </c>
      <c r="D9" s="8" t="s">
        <v>1041</v>
      </c>
      <c r="E9" s="8">
        <v>0.48400002083894617</v>
      </c>
    </row>
    <row r="10" spans="1:5" ht="24.75">
      <c r="A10" s="8" t="s">
        <v>123</v>
      </c>
      <c r="B10" s="8" t="s">
        <v>71</v>
      </c>
      <c r="C10" s="8" t="s">
        <v>86</v>
      </c>
      <c r="D10" s="8" t="s">
        <v>1042</v>
      </c>
      <c r="E10" s="8">
        <v>12.781606047758638</v>
      </c>
    </row>
    <row r="11" spans="1:5" ht="24.75">
      <c r="A11" s="8" t="s">
        <v>123</v>
      </c>
      <c r="B11" s="8" t="s">
        <v>71</v>
      </c>
      <c r="C11" s="8" t="s">
        <v>86</v>
      </c>
      <c r="D11" s="8" t="s">
        <v>1043</v>
      </c>
      <c r="E11" s="8">
        <v>0.35298159272523622</v>
      </c>
    </row>
    <row r="12" spans="1:5" ht="24.75">
      <c r="A12" s="8" t="s">
        <v>123</v>
      </c>
      <c r="B12" s="8" t="s">
        <v>71</v>
      </c>
      <c r="C12" s="8" t="s">
        <v>86</v>
      </c>
      <c r="D12" s="8" t="s">
        <v>1044</v>
      </c>
      <c r="E12" s="8">
        <v>0.35298159734481172</v>
      </c>
    </row>
    <row r="13" spans="1:5" ht="24.75">
      <c r="A13" s="8" t="s">
        <v>123</v>
      </c>
      <c r="B13" s="8" t="s">
        <v>71</v>
      </c>
      <c r="C13" s="8" t="s">
        <v>86</v>
      </c>
      <c r="D13" s="8" t="s">
        <v>1045</v>
      </c>
      <c r="E13" s="8">
        <v>0.32749962338921029</v>
      </c>
    </row>
    <row r="14" spans="1:5" ht="24.75">
      <c r="A14" s="8" t="s">
        <v>123</v>
      </c>
      <c r="B14" s="8" t="s">
        <v>71</v>
      </c>
      <c r="C14" s="8" t="s">
        <v>86</v>
      </c>
      <c r="D14" s="8" t="s">
        <v>1046</v>
      </c>
      <c r="E14" s="8">
        <v>0.3333996144330062</v>
      </c>
    </row>
    <row r="15" spans="1:5" ht="24.75">
      <c r="A15" s="8" t="s">
        <v>123</v>
      </c>
      <c r="B15" s="8" t="s">
        <v>71</v>
      </c>
      <c r="C15" s="8" t="s">
        <v>86</v>
      </c>
      <c r="D15" s="8" t="s">
        <v>1047</v>
      </c>
      <c r="E15" s="8">
        <v>0.87539986038906326</v>
      </c>
    </row>
    <row r="16" spans="1:5" ht="24.75">
      <c r="A16" s="8" t="s">
        <v>123</v>
      </c>
      <c r="B16" s="8" t="s">
        <v>71</v>
      </c>
      <c r="C16" s="8" t="s">
        <v>86</v>
      </c>
      <c r="D16" s="8" t="s">
        <v>1048</v>
      </c>
      <c r="E16" s="8">
        <v>22.66920037927316</v>
      </c>
    </row>
    <row r="17" spans="1:5" ht="24.75">
      <c r="A17" s="8" t="s">
        <v>123</v>
      </c>
      <c r="B17" s="8" t="s">
        <v>71</v>
      </c>
      <c r="C17" s="8" t="s">
        <v>86</v>
      </c>
      <c r="D17" s="8" t="s">
        <v>1049</v>
      </c>
      <c r="E17" s="8">
        <v>3.2011497780688623</v>
      </c>
    </row>
    <row r="18" spans="1:5" ht="24.75">
      <c r="A18" s="8" t="s">
        <v>123</v>
      </c>
      <c r="B18" s="8" t="s">
        <v>71</v>
      </c>
      <c r="C18" s="8" t="s">
        <v>86</v>
      </c>
      <c r="D18" s="8" t="s">
        <v>1050</v>
      </c>
      <c r="E18" s="8">
        <v>0.87550624471229654</v>
      </c>
    </row>
    <row r="19" spans="1:5" ht="24.75">
      <c r="A19" s="8" t="s">
        <v>123</v>
      </c>
      <c r="B19" s="8" t="s">
        <v>71</v>
      </c>
      <c r="C19" s="8" t="s">
        <v>86</v>
      </c>
      <c r="D19" s="8" t="s">
        <v>1051</v>
      </c>
      <c r="E19" s="8">
        <v>0.45979973475001656</v>
      </c>
    </row>
    <row r="20" spans="1:5" ht="24.75">
      <c r="A20" s="8" t="s">
        <v>123</v>
      </c>
      <c r="B20" s="8" t="s">
        <v>71</v>
      </c>
      <c r="C20" s="8" t="s">
        <v>86</v>
      </c>
      <c r="D20" s="8" t="s">
        <v>1052</v>
      </c>
      <c r="E20" s="8">
        <v>0.4597994560792098</v>
      </c>
    </row>
    <row r="21" spans="1:5" ht="24.75">
      <c r="A21" s="8" t="s">
        <v>123</v>
      </c>
      <c r="B21" s="8" t="s">
        <v>71</v>
      </c>
      <c r="C21" s="8" t="s">
        <v>86</v>
      </c>
      <c r="D21" s="8" t="s">
        <v>1053</v>
      </c>
      <c r="E21" s="8">
        <v>3.6082195998831863</v>
      </c>
    </row>
    <row r="22" spans="1:5" ht="24.75">
      <c r="A22" s="8" t="s">
        <v>123</v>
      </c>
      <c r="B22" s="8" t="s">
        <v>71</v>
      </c>
      <c r="C22" s="8" t="s">
        <v>86</v>
      </c>
      <c r="D22" s="8" t="s">
        <v>1054</v>
      </c>
      <c r="E22" s="8">
        <v>7.7542084956688235</v>
      </c>
    </row>
    <row r="23" spans="1:5" ht="24.75">
      <c r="A23" s="8" t="s">
        <v>123</v>
      </c>
      <c r="B23" s="8" t="s">
        <v>71</v>
      </c>
      <c r="C23" s="8" t="s">
        <v>86</v>
      </c>
      <c r="D23" s="8" t="s">
        <v>1055</v>
      </c>
      <c r="E23" s="8">
        <v>3.9806522737164092</v>
      </c>
    </row>
    <row r="24" spans="1:5" ht="24.75">
      <c r="A24" s="8" t="s">
        <v>123</v>
      </c>
      <c r="B24" s="8" t="s">
        <v>71</v>
      </c>
      <c r="C24" s="8" t="s">
        <v>86</v>
      </c>
      <c r="D24" s="8" t="s">
        <v>1056</v>
      </c>
      <c r="E24" s="8">
        <v>7.3809984796000405</v>
      </c>
    </row>
    <row r="25" spans="1:5" ht="24.75">
      <c r="A25" s="8" t="s">
        <v>123</v>
      </c>
      <c r="B25" s="8" t="s">
        <v>71</v>
      </c>
      <c r="C25" s="8" t="s">
        <v>86</v>
      </c>
      <c r="D25" s="8" t="s">
        <v>1057</v>
      </c>
      <c r="E25" s="8">
        <v>2.4001172233396326E-3</v>
      </c>
    </row>
    <row r="26" spans="1:5" ht="24.75">
      <c r="A26" s="8" t="s">
        <v>123</v>
      </c>
      <c r="B26" s="8" t="s">
        <v>71</v>
      </c>
      <c r="C26" s="8" t="s">
        <v>86</v>
      </c>
      <c r="D26" s="8" t="s">
        <v>1058</v>
      </c>
      <c r="E26" s="8">
        <v>2.4001172233397189E-3</v>
      </c>
    </row>
    <row r="27" spans="1:5" ht="24.75">
      <c r="A27" s="8" t="s">
        <v>123</v>
      </c>
      <c r="B27" s="8" t="s">
        <v>71</v>
      </c>
      <c r="C27" s="8" t="s">
        <v>86</v>
      </c>
      <c r="D27" s="8" t="s">
        <v>1059</v>
      </c>
      <c r="E27" s="8">
        <v>2.400117223339339E-3</v>
      </c>
    </row>
    <row r="28" spans="1:5" ht="24.75">
      <c r="A28" s="8" t="s">
        <v>123</v>
      </c>
      <c r="B28" s="8" t="s">
        <v>71</v>
      </c>
      <c r="C28" s="8" t="s">
        <v>86</v>
      </c>
      <c r="D28" s="8" t="s">
        <v>1060</v>
      </c>
      <c r="E28" s="8">
        <v>4.4931763228243851</v>
      </c>
    </row>
    <row r="29" spans="1:5" ht="24.75">
      <c r="A29" s="8" t="s">
        <v>123</v>
      </c>
      <c r="B29" s="8" t="s">
        <v>71</v>
      </c>
      <c r="C29" s="8" t="s">
        <v>86</v>
      </c>
      <c r="D29" s="8" t="s">
        <v>1061</v>
      </c>
      <c r="E29" s="8">
        <v>4.6960104090197925</v>
      </c>
    </row>
    <row r="30" spans="1:5" ht="24.75">
      <c r="A30" s="8" t="s">
        <v>123</v>
      </c>
      <c r="B30" s="8" t="s">
        <v>71</v>
      </c>
      <c r="C30" s="8" t="s">
        <v>86</v>
      </c>
      <c r="D30" s="8" t="s">
        <v>1062</v>
      </c>
      <c r="E30" s="8">
        <v>1.5304660674487309</v>
      </c>
    </row>
    <row r="31" spans="1:5" ht="24.75">
      <c r="A31" s="8" t="s">
        <v>123</v>
      </c>
      <c r="B31" s="8" t="s">
        <v>71</v>
      </c>
      <c r="C31" s="8" t="s">
        <v>86</v>
      </c>
      <c r="D31" s="8" t="s">
        <v>1063</v>
      </c>
      <c r="E31" s="8">
        <v>3.2065007150309048</v>
      </c>
    </row>
    <row r="32" spans="1:5" ht="24.75">
      <c r="A32" s="8" t="s">
        <v>123</v>
      </c>
      <c r="B32" s="8" t="s">
        <v>71</v>
      </c>
      <c r="C32" s="8" t="s">
        <v>86</v>
      </c>
      <c r="D32" s="8" t="s">
        <v>1064</v>
      </c>
      <c r="E32" s="8">
        <v>1.512500192935931</v>
      </c>
    </row>
    <row r="33" spans="1:5" ht="24.75">
      <c r="A33" s="8" t="s">
        <v>123</v>
      </c>
      <c r="B33" s="8" t="s">
        <v>71</v>
      </c>
      <c r="C33" s="8" t="s">
        <v>86</v>
      </c>
      <c r="D33" s="8" t="s">
        <v>1065</v>
      </c>
      <c r="E33" s="8">
        <v>1.488299693936791</v>
      </c>
    </row>
    <row r="34" spans="1:5" ht="24.75">
      <c r="A34" s="8" t="s">
        <v>123</v>
      </c>
      <c r="B34" s="8" t="s">
        <v>71</v>
      </c>
      <c r="C34" s="8" t="s">
        <v>86</v>
      </c>
      <c r="D34" s="8" t="s">
        <v>1066</v>
      </c>
      <c r="E34" s="8">
        <v>4.4931764564083831</v>
      </c>
    </row>
    <row r="35" spans="1:5" ht="24.75">
      <c r="A35" s="8" t="s">
        <v>123</v>
      </c>
      <c r="B35" s="8" t="s">
        <v>71</v>
      </c>
      <c r="C35" s="8" t="s">
        <v>86</v>
      </c>
      <c r="D35" s="8" t="s">
        <v>1067</v>
      </c>
      <c r="E35" s="8">
        <v>4.6960104090197925</v>
      </c>
    </row>
    <row r="36" spans="1:5" ht="24.75">
      <c r="A36" s="8" t="s">
        <v>123</v>
      </c>
      <c r="B36" s="8" t="s">
        <v>71</v>
      </c>
      <c r="C36" s="8" t="s">
        <v>86</v>
      </c>
      <c r="D36" s="8" t="s">
        <v>1068</v>
      </c>
      <c r="E36" s="8">
        <v>1.5304662731543572</v>
      </c>
    </row>
    <row r="37" spans="1:5" ht="24.75">
      <c r="A37" s="8" t="s">
        <v>123</v>
      </c>
      <c r="B37" s="8" t="s">
        <v>71</v>
      </c>
      <c r="C37" s="8" t="s">
        <v>86</v>
      </c>
      <c r="D37" s="8" t="s">
        <v>1069</v>
      </c>
      <c r="E37" s="8">
        <v>3.2065005765573806</v>
      </c>
    </row>
    <row r="38" spans="1:5" ht="24.75">
      <c r="A38" s="8" t="s">
        <v>123</v>
      </c>
      <c r="B38" s="8" t="s">
        <v>71</v>
      </c>
      <c r="C38" s="8" t="s">
        <v>86</v>
      </c>
      <c r="D38" s="8" t="s">
        <v>1070</v>
      </c>
      <c r="E38" s="8">
        <v>1.5112901207622083</v>
      </c>
    </row>
    <row r="39" spans="1:5" ht="24.75">
      <c r="A39" s="8" t="s">
        <v>123</v>
      </c>
      <c r="B39" s="8" t="s">
        <v>71</v>
      </c>
      <c r="C39" s="8" t="s">
        <v>86</v>
      </c>
      <c r="D39" s="8" t="s">
        <v>1071</v>
      </c>
      <c r="E39" s="8">
        <v>1.4895098324624121</v>
      </c>
    </row>
    <row r="40" spans="1:5" ht="24.75">
      <c r="A40" s="8" t="s">
        <v>123</v>
      </c>
      <c r="B40" s="8" t="s">
        <v>71</v>
      </c>
      <c r="C40" s="8" t="s">
        <v>86</v>
      </c>
      <c r="D40" s="8" t="s">
        <v>1072</v>
      </c>
      <c r="E40" s="8">
        <v>3.6082197904558817</v>
      </c>
    </row>
    <row r="41" spans="1:5" ht="24.75">
      <c r="A41" s="8" t="s">
        <v>123</v>
      </c>
      <c r="B41" s="8" t="s">
        <v>71</v>
      </c>
      <c r="C41" s="8" t="s">
        <v>86</v>
      </c>
      <c r="D41" s="8" t="s">
        <v>1073</v>
      </c>
      <c r="E41" s="8">
        <v>6.857306578659645</v>
      </c>
    </row>
    <row r="42" spans="1:5" ht="24.75">
      <c r="A42" s="8" t="s">
        <v>123</v>
      </c>
      <c r="B42" s="8" t="s">
        <v>71</v>
      </c>
      <c r="C42" s="8" t="s">
        <v>86</v>
      </c>
      <c r="D42" s="8" t="s">
        <v>1074</v>
      </c>
      <c r="E42" s="8">
        <v>2.5196662436233699</v>
      </c>
    </row>
    <row r="43" spans="1:5" ht="24.75">
      <c r="A43" s="8" t="s">
        <v>123</v>
      </c>
      <c r="B43" s="8" t="s">
        <v>71</v>
      </c>
      <c r="C43" s="8" t="s">
        <v>86</v>
      </c>
      <c r="D43" s="8" t="s">
        <v>1075</v>
      </c>
      <c r="E43" s="8">
        <v>7.7560966173576249</v>
      </c>
    </row>
    <row r="44" spans="1:5" ht="24.75">
      <c r="A44" s="8" t="s">
        <v>123</v>
      </c>
      <c r="B44" s="8" t="s">
        <v>71</v>
      </c>
      <c r="C44" s="8" t="s">
        <v>86</v>
      </c>
      <c r="D44" s="8" t="s">
        <v>1076</v>
      </c>
      <c r="E44" s="8">
        <v>4.0121476549068866</v>
      </c>
    </row>
    <row r="45" spans="1:5" ht="24.75">
      <c r="A45" s="8" t="s">
        <v>123</v>
      </c>
      <c r="B45" s="8" t="s">
        <v>71</v>
      </c>
      <c r="C45" s="8" t="s">
        <v>86</v>
      </c>
      <c r="D45" s="8" t="s">
        <v>1077</v>
      </c>
      <c r="E45" s="8">
        <v>2.9526466895837848</v>
      </c>
    </row>
    <row r="46" spans="1:5" ht="24.75">
      <c r="A46" s="8" t="s">
        <v>123</v>
      </c>
      <c r="B46" s="8" t="s">
        <v>71</v>
      </c>
      <c r="C46" s="8" t="s">
        <v>86</v>
      </c>
      <c r="D46" s="8" t="s">
        <v>1078</v>
      </c>
      <c r="E46" s="8">
        <v>2.9538566944042541</v>
      </c>
    </row>
    <row r="47" spans="1:5" ht="24.75">
      <c r="A47" s="8" t="s">
        <v>123</v>
      </c>
      <c r="B47" s="8" t="s">
        <v>71</v>
      </c>
      <c r="C47" s="8" t="s">
        <v>86</v>
      </c>
      <c r="D47" s="8" t="s">
        <v>1079</v>
      </c>
      <c r="E47" s="8">
        <v>16.54391174788735</v>
      </c>
    </row>
    <row r="48" spans="1:5" ht="24.75">
      <c r="A48" s="8" t="s">
        <v>123</v>
      </c>
      <c r="B48" s="8" t="s">
        <v>71</v>
      </c>
      <c r="C48" s="8" t="s">
        <v>86</v>
      </c>
      <c r="D48" s="8" t="s">
        <v>1080</v>
      </c>
      <c r="E48" s="8">
        <v>2.9480567435131375</v>
      </c>
    </row>
    <row r="49" spans="1:5" ht="24.75">
      <c r="A49" s="8" t="s">
        <v>123</v>
      </c>
      <c r="B49" s="8" t="s">
        <v>71</v>
      </c>
      <c r="C49" s="8" t="s">
        <v>86</v>
      </c>
      <c r="D49" s="8" t="s">
        <v>1081</v>
      </c>
      <c r="E49" s="8">
        <v>17.068735519544518</v>
      </c>
    </row>
    <row r="50" spans="1:5" ht="24.75">
      <c r="A50" s="8" t="s">
        <v>123</v>
      </c>
      <c r="B50" s="8" t="s">
        <v>71</v>
      </c>
      <c r="C50" s="8" t="s">
        <v>86</v>
      </c>
      <c r="D50" s="8" t="s">
        <v>1082</v>
      </c>
      <c r="E50" s="8">
        <v>2.9538566991726207</v>
      </c>
    </row>
    <row r="51" spans="1:5" ht="24.75">
      <c r="A51" s="8" t="s">
        <v>123</v>
      </c>
      <c r="B51" s="8" t="s">
        <v>71</v>
      </c>
      <c r="C51" s="8" t="s">
        <v>86</v>
      </c>
      <c r="D51" s="8" t="s">
        <v>1083</v>
      </c>
      <c r="E51" s="8">
        <v>4.1319661015666158</v>
      </c>
    </row>
    <row r="52" spans="1:5" ht="24.75">
      <c r="A52" s="8" t="s">
        <v>123</v>
      </c>
      <c r="B52" s="8" t="s">
        <v>71</v>
      </c>
      <c r="C52" s="8" t="s">
        <v>86</v>
      </c>
      <c r="D52" s="8" t="s">
        <v>1084</v>
      </c>
      <c r="E52" s="8">
        <v>3.1224053124185644</v>
      </c>
    </row>
    <row r="53" spans="1:5" ht="24.75">
      <c r="A53" s="8" t="s">
        <v>123</v>
      </c>
      <c r="B53" s="8" t="s">
        <v>71</v>
      </c>
      <c r="C53" s="8" t="s">
        <v>86</v>
      </c>
      <c r="D53" s="8" t="s">
        <v>1085</v>
      </c>
      <c r="E53" s="8">
        <v>8.4533001864603055</v>
      </c>
    </row>
    <row r="54" spans="1:5" ht="24.75">
      <c r="A54" s="8" t="s">
        <v>123</v>
      </c>
      <c r="B54" s="8" t="s">
        <v>71</v>
      </c>
      <c r="C54" s="8" t="s">
        <v>86</v>
      </c>
      <c r="D54" s="8" t="s">
        <v>1086</v>
      </c>
      <c r="E54" s="8">
        <v>3.1242203124967096</v>
      </c>
    </row>
    <row r="55" spans="1:5" ht="24.75">
      <c r="A55" s="8" t="s">
        <v>123</v>
      </c>
      <c r="B55" s="8" t="s">
        <v>71</v>
      </c>
      <c r="C55" s="8" t="s">
        <v>86</v>
      </c>
      <c r="D55" s="8" t="s">
        <v>1087</v>
      </c>
      <c r="E55" s="8">
        <v>7.9146102005346641</v>
      </c>
    </row>
    <row r="56" spans="1:5" ht="24.75">
      <c r="A56" s="8" t="s">
        <v>123</v>
      </c>
      <c r="B56" s="8" t="s">
        <v>71</v>
      </c>
      <c r="C56" s="8" t="s">
        <v>86</v>
      </c>
      <c r="D56" s="8" t="s">
        <v>1088</v>
      </c>
      <c r="E56" s="8">
        <v>4.493176458922342</v>
      </c>
    </row>
    <row r="57" spans="1:5" ht="24.75">
      <c r="A57" s="8" t="s">
        <v>123</v>
      </c>
      <c r="B57" s="8" t="s">
        <v>71</v>
      </c>
      <c r="C57" s="8" t="s">
        <v>86</v>
      </c>
      <c r="D57" s="8" t="s">
        <v>1089</v>
      </c>
      <c r="E57" s="8">
        <v>1.4532099105969496</v>
      </c>
    </row>
    <row r="58" spans="1:5" ht="24.75">
      <c r="A58" s="8" t="s">
        <v>123</v>
      </c>
      <c r="B58" s="8" t="s">
        <v>71</v>
      </c>
      <c r="C58" s="8" t="s">
        <v>86</v>
      </c>
      <c r="D58" s="8" t="s">
        <v>1090</v>
      </c>
      <c r="E58" s="8">
        <v>1.5125001871661998</v>
      </c>
    </row>
    <row r="59" spans="1:5" ht="24.75">
      <c r="A59" s="8" t="s">
        <v>123</v>
      </c>
      <c r="B59" s="8" t="s">
        <v>71</v>
      </c>
      <c r="C59" s="8" t="s">
        <v>86</v>
      </c>
      <c r="D59" s="8" t="s">
        <v>1091</v>
      </c>
      <c r="E59" s="8">
        <v>3.2065005707876577</v>
      </c>
    </row>
    <row r="60" spans="1:5" ht="24.75">
      <c r="A60" s="8" t="s">
        <v>123</v>
      </c>
      <c r="B60" s="8" t="s">
        <v>71</v>
      </c>
      <c r="C60" s="8" t="s">
        <v>86</v>
      </c>
      <c r="D60" s="8" t="s">
        <v>1092</v>
      </c>
      <c r="E60" s="8">
        <v>1.5304662068024579</v>
      </c>
    </row>
    <row r="61" spans="1:5" ht="24.75">
      <c r="A61" s="8" t="s">
        <v>123</v>
      </c>
      <c r="B61" s="8" t="s">
        <v>71</v>
      </c>
      <c r="C61" s="8" t="s">
        <v>86</v>
      </c>
      <c r="D61" s="8" t="s">
        <v>1093</v>
      </c>
      <c r="E61" s="8">
        <v>4.6585005060300784</v>
      </c>
    </row>
    <row r="62" spans="1:5" ht="24.75">
      <c r="A62" s="8" t="s">
        <v>123</v>
      </c>
      <c r="B62" s="8" t="s">
        <v>71</v>
      </c>
      <c r="C62" s="8" t="s">
        <v>86</v>
      </c>
      <c r="D62" s="8" t="s">
        <v>1094</v>
      </c>
      <c r="E62" s="8">
        <v>1.5137102520360377</v>
      </c>
    </row>
    <row r="63" spans="1:5" ht="24.75">
      <c r="A63" s="8" t="s">
        <v>123</v>
      </c>
      <c r="B63" s="8" t="s">
        <v>71</v>
      </c>
      <c r="C63" s="8" t="s">
        <v>86</v>
      </c>
      <c r="D63" s="8" t="s">
        <v>1095</v>
      </c>
      <c r="E63" s="8">
        <v>1.4532097917028683</v>
      </c>
    </row>
    <row r="64" spans="1:5" ht="24.75">
      <c r="A64" s="8" t="s">
        <v>123</v>
      </c>
      <c r="B64" s="8" t="s">
        <v>71</v>
      </c>
      <c r="C64" s="8" t="s">
        <v>86</v>
      </c>
      <c r="D64" s="8" t="s">
        <v>1096</v>
      </c>
      <c r="E64" s="8">
        <v>4.4919664621260162</v>
      </c>
    </row>
    <row r="65" spans="1:5" ht="24.75">
      <c r="A65" s="8" t="s">
        <v>123</v>
      </c>
      <c r="B65" s="8" t="s">
        <v>71</v>
      </c>
      <c r="C65" s="8" t="s">
        <v>86</v>
      </c>
      <c r="D65" s="8" t="s">
        <v>1097</v>
      </c>
      <c r="E65" s="8">
        <v>4.6597104558889573</v>
      </c>
    </row>
    <row r="66" spans="1:5" ht="24.75">
      <c r="A66" s="8" t="s">
        <v>123</v>
      </c>
      <c r="B66" s="8" t="s">
        <v>71</v>
      </c>
      <c r="C66" s="8" t="s">
        <v>86</v>
      </c>
      <c r="D66" s="8" t="s">
        <v>1098</v>
      </c>
      <c r="E66" s="8">
        <v>1.530466147754439</v>
      </c>
    </row>
    <row r="67" spans="1:5" ht="24.75">
      <c r="A67" s="8" t="s">
        <v>123</v>
      </c>
      <c r="B67" s="8" t="s">
        <v>71</v>
      </c>
      <c r="C67" s="8" t="s">
        <v>86</v>
      </c>
      <c r="D67" s="8" t="s">
        <v>1099</v>
      </c>
      <c r="E67" s="8">
        <v>3.2052906888315662</v>
      </c>
    </row>
    <row r="68" spans="1:5" ht="24.75">
      <c r="A68" s="8" t="s">
        <v>123</v>
      </c>
      <c r="B68" s="8" t="s">
        <v>71</v>
      </c>
      <c r="C68" s="8" t="s">
        <v>86</v>
      </c>
      <c r="D68" s="8" t="s">
        <v>1100</v>
      </c>
      <c r="E68" s="8">
        <v>4.493176306395406</v>
      </c>
    </row>
    <row r="69" spans="1:5" ht="24.75">
      <c r="A69" s="8" t="s">
        <v>123</v>
      </c>
      <c r="B69" s="8" t="s">
        <v>71</v>
      </c>
      <c r="C69" s="8" t="s">
        <v>86</v>
      </c>
      <c r="D69" s="8" t="s">
        <v>1101</v>
      </c>
      <c r="E69" s="8">
        <v>1.4532098596056504</v>
      </c>
    </row>
    <row r="70" spans="1:5" ht="24.75">
      <c r="A70" s="8" t="s">
        <v>123</v>
      </c>
      <c r="B70" s="8" t="s">
        <v>71</v>
      </c>
      <c r="C70" s="8" t="s">
        <v>86</v>
      </c>
      <c r="D70" s="8" t="s">
        <v>1102</v>
      </c>
      <c r="E70" s="8">
        <v>1.5125001208143105</v>
      </c>
    </row>
    <row r="71" spans="1:5" ht="24.75">
      <c r="A71" s="8" t="s">
        <v>123</v>
      </c>
      <c r="B71" s="8" t="s">
        <v>71</v>
      </c>
      <c r="C71" s="8" t="s">
        <v>86</v>
      </c>
      <c r="D71" s="8" t="s">
        <v>1103</v>
      </c>
      <c r="E71" s="8">
        <v>3.2065005707876577</v>
      </c>
    </row>
    <row r="72" spans="1:5" ht="24.75">
      <c r="A72" s="8" t="s">
        <v>123</v>
      </c>
      <c r="B72" s="8" t="s">
        <v>71</v>
      </c>
      <c r="C72" s="8" t="s">
        <v>86</v>
      </c>
      <c r="D72" s="8" t="s">
        <v>1104</v>
      </c>
      <c r="E72" s="8">
        <v>1.5304661231413912</v>
      </c>
    </row>
    <row r="73" spans="1:5" ht="24.75">
      <c r="A73" s="8" t="s">
        <v>123</v>
      </c>
      <c r="B73" s="8" t="s">
        <v>71</v>
      </c>
      <c r="C73" s="8" t="s">
        <v>86</v>
      </c>
      <c r="D73" s="8" t="s">
        <v>1105</v>
      </c>
      <c r="E73" s="8">
        <v>4.658500455038781</v>
      </c>
    </row>
    <row r="74" spans="1:5" ht="24.75">
      <c r="A74" s="8" t="s">
        <v>123</v>
      </c>
      <c r="B74" s="8" t="s">
        <v>71</v>
      </c>
      <c r="C74" s="8" t="s">
        <v>86</v>
      </c>
      <c r="D74" s="8" t="s">
        <v>1106</v>
      </c>
      <c r="E74" s="8">
        <v>2.5208763936884435</v>
      </c>
    </row>
    <row r="75" spans="1:5" ht="24.75">
      <c r="A75" s="8" t="s">
        <v>123</v>
      </c>
      <c r="B75" s="8" t="s">
        <v>71</v>
      </c>
      <c r="C75" s="8" t="s">
        <v>86</v>
      </c>
      <c r="D75" s="8" t="s">
        <v>1107</v>
      </c>
      <c r="E75" s="8">
        <v>6.8210071568516861</v>
      </c>
    </row>
    <row r="76" spans="1:5" ht="24.75">
      <c r="A76" s="8" t="s">
        <v>123</v>
      </c>
      <c r="B76" s="8" t="s">
        <v>71</v>
      </c>
      <c r="C76" s="8" t="s">
        <v>86</v>
      </c>
      <c r="D76" s="8" t="s">
        <v>1108</v>
      </c>
      <c r="E76" s="8">
        <v>3.6057998856676585</v>
      </c>
    </row>
    <row r="77" spans="1:5" ht="24.75">
      <c r="A77" s="8" t="s">
        <v>123</v>
      </c>
      <c r="B77" s="8" t="s">
        <v>71</v>
      </c>
      <c r="C77" s="8" t="s">
        <v>86</v>
      </c>
      <c r="D77" s="8" t="s">
        <v>1109</v>
      </c>
      <c r="E77" s="8">
        <v>7.7197974953377546</v>
      </c>
    </row>
    <row r="78" spans="1:5" ht="24.75">
      <c r="A78" s="8" t="s">
        <v>123</v>
      </c>
      <c r="B78" s="8" t="s">
        <v>71</v>
      </c>
      <c r="C78" s="8" t="s">
        <v>86</v>
      </c>
      <c r="D78" s="8" t="s">
        <v>1110</v>
      </c>
      <c r="E78" s="8">
        <v>3.1242193027939842</v>
      </c>
    </row>
    <row r="79" spans="1:5" ht="24.75">
      <c r="A79" s="8" t="s">
        <v>123</v>
      </c>
      <c r="B79" s="8" t="s">
        <v>71</v>
      </c>
      <c r="C79" s="8" t="s">
        <v>86</v>
      </c>
      <c r="D79" s="8" t="s">
        <v>1111</v>
      </c>
      <c r="E79" s="8">
        <v>8.4666103685446199</v>
      </c>
    </row>
    <row r="80" spans="1:5" ht="24.75">
      <c r="A80" s="8" t="s">
        <v>123</v>
      </c>
      <c r="B80" s="8" t="s">
        <v>71</v>
      </c>
      <c r="C80" s="8" t="s">
        <v>86</v>
      </c>
      <c r="D80" s="8" t="s">
        <v>1112</v>
      </c>
      <c r="E80" s="8">
        <v>3.1230093027418859</v>
      </c>
    </row>
    <row r="81" spans="1:5" ht="24.75">
      <c r="A81" s="8" t="s">
        <v>123</v>
      </c>
      <c r="B81" s="8" t="s">
        <v>71</v>
      </c>
      <c r="C81" s="8" t="s">
        <v>86</v>
      </c>
      <c r="D81" s="8" t="s">
        <v>1113</v>
      </c>
      <c r="E81" s="8">
        <v>7.913400344725809</v>
      </c>
    </row>
    <row r="82" spans="1:5" ht="24.75">
      <c r="A82" s="8" t="s">
        <v>123</v>
      </c>
      <c r="B82" s="8" t="s">
        <v>71</v>
      </c>
      <c r="C82" s="8" t="s">
        <v>86</v>
      </c>
      <c r="D82" s="8" t="s">
        <v>1114</v>
      </c>
      <c r="E82" s="8">
        <v>4.4931764564083885</v>
      </c>
    </row>
    <row r="83" spans="1:5" ht="24.75">
      <c r="A83" s="8" t="s">
        <v>123</v>
      </c>
      <c r="B83" s="8" t="s">
        <v>71</v>
      </c>
      <c r="C83" s="8" t="s">
        <v>86</v>
      </c>
      <c r="D83" s="8" t="s">
        <v>1115</v>
      </c>
      <c r="E83" s="8">
        <v>1.4895096939888881</v>
      </c>
    </row>
    <row r="84" spans="1:5" ht="24.75">
      <c r="A84" s="8" t="s">
        <v>123</v>
      </c>
      <c r="B84" s="8" t="s">
        <v>71</v>
      </c>
      <c r="C84" s="8" t="s">
        <v>86</v>
      </c>
      <c r="D84" s="8" t="s">
        <v>1116</v>
      </c>
      <c r="E84" s="8">
        <v>1.512500120814309</v>
      </c>
    </row>
    <row r="85" spans="1:5" ht="24.75">
      <c r="A85" s="8" t="s">
        <v>123</v>
      </c>
      <c r="B85" s="8" t="s">
        <v>71</v>
      </c>
      <c r="C85" s="8" t="s">
        <v>86</v>
      </c>
      <c r="D85" s="8" t="s">
        <v>1117</v>
      </c>
      <c r="E85" s="8">
        <v>3.2065007150309048</v>
      </c>
    </row>
    <row r="86" spans="1:5" ht="24.75">
      <c r="A86" s="8" t="s">
        <v>123</v>
      </c>
      <c r="B86" s="8" t="s">
        <v>71</v>
      </c>
      <c r="C86" s="8" t="s">
        <v>86</v>
      </c>
      <c r="D86" s="8" t="s">
        <v>1118</v>
      </c>
      <c r="E86" s="8">
        <v>1.5304662731543572</v>
      </c>
    </row>
    <row r="87" spans="1:5" ht="24.75">
      <c r="A87" s="8" t="s">
        <v>123</v>
      </c>
      <c r="B87" s="8" t="s">
        <v>71</v>
      </c>
      <c r="C87" s="8" t="s">
        <v>86</v>
      </c>
      <c r="D87" s="8" t="s">
        <v>1119</v>
      </c>
      <c r="E87" s="8">
        <v>4.6948004089676951</v>
      </c>
    </row>
    <row r="88" spans="1:5" ht="24.75">
      <c r="A88" s="8" t="s">
        <v>123</v>
      </c>
      <c r="B88" s="8" t="s">
        <v>71</v>
      </c>
      <c r="C88" s="8" t="s">
        <v>86</v>
      </c>
      <c r="D88" s="8" t="s">
        <v>1120</v>
      </c>
      <c r="E88" s="8">
        <v>4.4931764564083805</v>
      </c>
    </row>
    <row r="89" spans="1:5" ht="24.75">
      <c r="A89" s="8" t="s">
        <v>123</v>
      </c>
      <c r="B89" s="8" t="s">
        <v>71</v>
      </c>
      <c r="C89" s="8" t="s">
        <v>86</v>
      </c>
      <c r="D89" s="8" t="s">
        <v>1121</v>
      </c>
      <c r="E89" s="8">
        <v>4.6960104090197925</v>
      </c>
    </row>
    <row r="90" spans="1:5" ht="24.75">
      <c r="A90" s="8" t="s">
        <v>123</v>
      </c>
      <c r="B90" s="8" t="s">
        <v>71</v>
      </c>
      <c r="C90" s="8" t="s">
        <v>86</v>
      </c>
      <c r="D90" s="8" t="s">
        <v>1122</v>
      </c>
      <c r="E90" s="8">
        <v>1.5304662010327339</v>
      </c>
    </row>
    <row r="91" spans="1:5" ht="24.75">
      <c r="A91" s="8" t="s">
        <v>123</v>
      </c>
      <c r="B91" s="8" t="s">
        <v>71</v>
      </c>
      <c r="C91" s="8" t="s">
        <v>86</v>
      </c>
      <c r="D91" s="8" t="s">
        <v>1123</v>
      </c>
      <c r="E91" s="8">
        <v>3.2065007150309048</v>
      </c>
    </row>
    <row r="92" spans="1:5" ht="24.75">
      <c r="A92" s="8" t="s">
        <v>123</v>
      </c>
      <c r="B92" s="8" t="s">
        <v>71</v>
      </c>
      <c r="C92" s="8" t="s">
        <v>86</v>
      </c>
      <c r="D92" s="8" t="s">
        <v>1124</v>
      </c>
      <c r="E92" s="8">
        <v>1.5125001929359247</v>
      </c>
    </row>
    <row r="93" spans="1:5" ht="24.75">
      <c r="A93" s="8" t="s">
        <v>123</v>
      </c>
      <c r="B93" s="8" t="s">
        <v>71</v>
      </c>
      <c r="C93" s="8" t="s">
        <v>86</v>
      </c>
      <c r="D93" s="8" t="s">
        <v>1125</v>
      </c>
      <c r="E93" s="8">
        <v>1.488299693936791</v>
      </c>
    </row>
    <row r="94" spans="1:5" ht="24.75">
      <c r="A94" s="8" t="s">
        <v>123</v>
      </c>
      <c r="B94" s="8" t="s">
        <v>71</v>
      </c>
      <c r="C94" s="8" t="s">
        <v>86</v>
      </c>
      <c r="D94" s="8" t="s">
        <v>1126</v>
      </c>
      <c r="E94" s="8">
        <v>4.4931763842867634</v>
      </c>
    </row>
    <row r="95" spans="1:5" ht="24.75">
      <c r="A95" s="8" t="s">
        <v>123</v>
      </c>
      <c r="B95" s="8" t="s">
        <v>71</v>
      </c>
      <c r="C95" s="8" t="s">
        <v>86</v>
      </c>
      <c r="D95" s="8" t="s">
        <v>1127</v>
      </c>
      <c r="E95" s="8">
        <v>1.4895096939888881</v>
      </c>
    </row>
    <row r="96" spans="1:5" ht="24.75">
      <c r="A96" s="8" t="s">
        <v>123</v>
      </c>
      <c r="B96" s="8" t="s">
        <v>71</v>
      </c>
      <c r="C96" s="8" t="s">
        <v>86</v>
      </c>
      <c r="D96" s="8" t="s">
        <v>1128</v>
      </c>
      <c r="E96" s="8">
        <v>1.512500192935935</v>
      </c>
    </row>
    <row r="97" spans="1:5" ht="24.75">
      <c r="A97" s="8" t="s">
        <v>123</v>
      </c>
      <c r="B97" s="8" t="s">
        <v>71</v>
      </c>
      <c r="C97" s="8" t="s">
        <v>86</v>
      </c>
      <c r="D97" s="8" t="s">
        <v>1129</v>
      </c>
      <c r="E97" s="8">
        <v>3.2065007150309048</v>
      </c>
    </row>
    <row r="98" spans="1:5" ht="24.75">
      <c r="A98" s="8" t="s">
        <v>123</v>
      </c>
      <c r="B98" s="8" t="s">
        <v>71</v>
      </c>
      <c r="C98" s="8" t="s">
        <v>86</v>
      </c>
      <c r="D98" s="8" t="s">
        <v>1130</v>
      </c>
      <c r="E98" s="8">
        <v>1.5304661289111074</v>
      </c>
    </row>
    <row r="99" spans="1:5" ht="24.75">
      <c r="A99" s="8" t="s">
        <v>123</v>
      </c>
      <c r="B99" s="8" t="s">
        <v>71</v>
      </c>
      <c r="C99" s="8" t="s">
        <v>86</v>
      </c>
      <c r="D99" s="8" t="s">
        <v>1131</v>
      </c>
      <c r="E99" s="8">
        <v>4.6948004089676951</v>
      </c>
    </row>
    <row r="100" spans="1:5" ht="24.75">
      <c r="A100" s="8" t="s">
        <v>123</v>
      </c>
      <c r="B100" s="8" t="s">
        <v>71</v>
      </c>
      <c r="C100" s="8" t="s">
        <v>86</v>
      </c>
      <c r="D100" s="8" t="s">
        <v>1132</v>
      </c>
      <c r="E100" s="8">
        <v>2.3200286478906687E-3</v>
      </c>
    </row>
    <row r="101" spans="1:5" ht="24.75">
      <c r="A101" s="8" t="s">
        <v>123</v>
      </c>
      <c r="B101" s="8" t="s">
        <v>71</v>
      </c>
      <c r="C101" s="8" t="s">
        <v>86</v>
      </c>
      <c r="D101" s="8" t="s">
        <v>1133</v>
      </c>
      <c r="E101" s="8">
        <v>1.2000000516665078E-3</v>
      </c>
    </row>
    <row r="102" spans="1:5" ht="24.75">
      <c r="A102" s="8" t="s">
        <v>123</v>
      </c>
      <c r="B102" s="8" t="s">
        <v>71</v>
      </c>
      <c r="C102" s="8" t="s">
        <v>86</v>
      </c>
      <c r="D102" s="8" t="s">
        <v>1134</v>
      </c>
      <c r="E102" s="8">
        <v>1.1500000495137238E-3</v>
      </c>
    </row>
    <row r="103" spans="1:5" ht="24.75">
      <c r="A103" s="8" t="s">
        <v>123</v>
      </c>
      <c r="B103" s="8" t="s">
        <v>71</v>
      </c>
      <c r="C103" s="8" t="s">
        <v>86</v>
      </c>
      <c r="D103" s="8" t="s">
        <v>1135</v>
      </c>
      <c r="E103" s="8">
        <v>4.4931764564083867</v>
      </c>
    </row>
    <row r="104" spans="1:5" ht="24.75">
      <c r="A104" s="8" t="s">
        <v>123</v>
      </c>
      <c r="B104" s="8" t="s">
        <v>71</v>
      </c>
      <c r="C104" s="8" t="s">
        <v>86</v>
      </c>
      <c r="D104" s="8" t="s">
        <v>1136</v>
      </c>
      <c r="E104" s="8">
        <v>4.6597105068802556</v>
      </c>
    </row>
    <row r="105" spans="1:5" ht="24.75">
      <c r="A105" s="8" t="s">
        <v>123</v>
      </c>
      <c r="B105" s="8" t="s">
        <v>71</v>
      </c>
      <c r="C105" s="8" t="s">
        <v>86</v>
      </c>
      <c r="D105" s="8" t="s">
        <v>1137</v>
      </c>
      <c r="E105" s="8">
        <v>1.5304662141063541</v>
      </c>
    </row>
    <row r="106" spans="1:5" ht="24.75">
      <c r="A106" s="8" t="s">
        <v>123</v>
      </c>
      <c r="B106" s="8" t="s">
        <v>71</v>
      </c>
      <c r="C106" s="8" t="s">
        <v>86</v>
      </c>
      <c r="D106" s="8" t="s">
        <v>1138</v>
      </c>
      <c r="E106" s="8">
        <v>3.2065005707876577</v>
      </c>
    </row>
    <row r="107" spans="1:5" ht="24.75">
      <c r="A107" s="8" t="s">
        <v>123</v>
      </c>
      <c r="B107" s="8" t="s">
        <v>71</v>
      </c>
      <c r="C107" s="8" t="s">
        <v>86</v>
      </c>
      <c r="D107" s="8" t="s">
        <v>1139</v>
      </c>
      <c r="E107" s="8">
        <v>1.5125001798623114</v>
      </c>
    </row>
    <row r="108" spans="1:5" ht="24.75">
      <c r="A108" s="8" t="s">
        <v>123</v>
      </c>
      <c r="B108" s="8" t="s">
        <v>71</v>
      </c>
      <c r="C108" s="8" t="s">
        <v>86</v>
      </c>
      <c r="D108" s="8" t="s">
        <v>1140</v>
      </c>
      <c r="E108" s="8">
        <v>1.4519999607380767</v>
      </c>
    </row>
    <row r="109" spans="1:5" ht="24.75">
      <c r="A109" s="8" t="s">
        <v>123</v>
      </c>
      <c r="B109" s="8" t="s">
        <v>71</v>
      </c>
      <c r="C109" s="8" t="s">
        <v>86</v>
      </c>
      <c r="D109" s="8" t="s">
        <v>1141</v>
      </c>
      <c r="E109" s="8">
        <v>1.4544199616403453</v>
      </c>
    </row>
    <row r="110" spans="1:5" ht="24.75">
      <c r="A110" s="8" t="s">
        <v>123</v>
      </c>
      <c r="B110" s="8" t="s">
        <v>71</v>
      </c>
      <c r="C110" s="8" t="s">
        <v>86</v>
      </c>
      <c r="D110" s="8" t="s">
        <v>1142</v>
      </c>
      <c r="E110" s="8">
        <v>1.5125001929359339</v>
      </c>
    </row>
    <row r="111" spans="1:5" ht="24.75">
      <c r="A111" s="8" t="s">
        <v>123</v>
      </c>
      <c r="B111" s="8" t="s">
        <v>71</v>
      </c>
      <c r="C111" s="8" t="s">
        <v>86</v>
      </c>
      <c r="D111" s="8" t="s">
        <v>1143</v>
      </c>
      <c r="E111" s="8">
        <v>3.2065005707876577</v>
      </c>
    </row>
    <row r="112" spans="1:5" ht="24.75">
      <c r="A112" s="8" t="s">
        <v>123</v>
      </c>
      <c r="B112" s="8" t="s">
        <v>71</v>
      </c>
      <c r="C112" s="8" t="s">
        <v>86</v>
      </c>
      <c r="D112" s="8" t="s">
        <v>1144</v>
      </c>
      <c r="E112" s="8">
        <v>1.5304659953271018</v>
      </c>
    </row>
    <row r="113" spans="1:5" ht="24.75">
      <c r="A113" s="8" t="s">
        <v>123</v>
      </c>
      <c r="B113" s="8" t="s">
        <v>71</v>
      </c>
      <c r="C113" s="8" t="s">
        <v>86</v>
      </c>
      <c r="D113" s="8" t="s">
        <v>1145</v>
      </c>
      <c r="E113" s="8">
        <v>4.6597105570734749</v>
      </c>
    </row>
    <row r="114" spans="1:5" ht="24.75">
      <c r="A114" s="8" t="s">
        <v>123</v>
      </c>
      <c r="B114" s="8" t="s">
        <v>71</v>
      </c>
      <c r="C114" s="8" t="s">
        <v>86</v>
      </c>
      <c r="D114" s="8" t="s">
        <v>1146</v>
      </c>
      <c r="E114" s="8">
        <v>4.4907562505985643</v>
      </c>
    </row>
    <row r="115" spans="1:5" ht="24.75">
      <c r="A115" s="8" t="s">
        <v>123</v>
      </c>
      <c r="B115" s="8" t="s">
        <v>71</v>
      </c>
      <c r="C115" s="8" t="s">
        <v>86</v>
      </c>
      <c r="D115" s="8" t="s">
        <v>1147</v>
      </c>
      <c r="E115" s="8">
        <v>5.0081904097970122</v>
      </c>
    </row>
    <row r="116" spans="1:5" ht="24.75">
      <c r="A116" s="8" t="s">
        <v>123</v>
      </c>
      <c r="B116" s="8" t="s">
        <v>71</v>
      </c>
      <c r="C116" s="8" t="s">
        <v>86</v>
      </c>
      <c r="D116" s="8" t="s">
        <v>1148</v>
      </c>
      <c r="E116" s="8">
        <v>0.34001023100422217</v>
      </c>
    </row>
    <row r="117" spans="1:5" ht="24.75">
      <c r="A117" s="8" t="s">
        <v>123</v>
      </c>
      <c r="B117" s="8" t="s">
        <v>71</v>
      </c>
      <c r="C117" s="8" t="s">
        <v>86</v>
      </c>
      <c r="D117" s="8" t="s">
        <v>1149</v>
      </c>
      <c r="E117" s="8">
        <v>5.0102002123620109</v>
      </c>
    </row>
    <row r="118" spans="1:5" ht="24.75">
      <c r="A118" s="8" t="s">
        <v>123</v>
      </c>
      <c r="B118" s="8" t="s">
        <v>71</v>
      </c>
      <c r="C118" s="8" t="s">
        <v>86</v>
      </c>
      <c r="D118" s="8" t="s">
        <v>1150</v>
      </c>
      <c r="E118" s="8">
        <v>3.8768399447852318</v>
      </c>
    </row>
    <row r="119" spans="1:5" ht="24.75">
      <c r="A119" s="8" t="s">
        <v>123</v>
      </c>
      <c r="B119" s="8" t="s">
        <v>71</v>
      </c>
      <c r="C119" s="8" t="s">
        <v>86</v>
      </c>
      <c r="D119" s="8" t="s">
        <v>1151</v>
      </c>
      <c r="E119" s="8">
        <v>0.46221962268647365</v>
      </c>
    </row>
    <row r="120" spans="1:5" ht="24.75">
      <c r="A120" s="8" t="s">
        <v>123</v>
      </c>
      <c r="B120" s="8" t="s">
        <v>71</v>
      </c>
      <c r="C120" s="8" t="s">
        <v>86</v>
      </c>
      <c r="D120" s="8" t="s">
        <v>1152</v>
      </c>
      <c r="E120" s="8">
        <v>3.8780501612021947</v>
      </c>
    </row>
    <row r="121" spans="1:5" ht="24.75">
      <c r="A121" s="8" t="s">
        <v>123</v>
      </c>
      <c r="B121" s="8" t="s">
        <v>71</v>
      </c>
      <c r="C121" s="8" t="s">
        <v>86</v>
      </c>
      <c r="D121" s="8" t="s">
        <v>1153</v>
      </c>
      <c r="E121" s="8">
        <v>5.0094002844492005</v>
      </c>
    </row>
    <row r="122" spans="1:5" ht="24.75">
      <c r="A122" s="8" t="s">
        <v>123</v>
      </c>
      <c r="B122" s="8" t="s">
        <v>71</v>
      </c>
      <c r="C122" s="8" t="s">
        <v>86</v>
      </c>
      <c r="D122" s="8" t="s">
        <v>1154</v>
      </c>
      <c r="E122" s="8">
        <v>0.34001022523449587</v>
      </c>
    </row>
    <row r="123" spans="1:5" ht="24.75">
      <c r="A123" s="8" t="s">
        <v>123</v>
      </c>
      <c r="B123" s="8" t="s">
        <v>71</v>
      </c>
      <c r="C123" s="8" t="s">
        <v>86</v>
      </c>
      <c r="D123" s="8" t="s">
        <v>1155</v>
      </c>
      <c r="E123" s="8">
        <v>5.0081904122114045</v>
      </c>
    </row>
    <row r="124" spans="1:5" ht="24.75">
      <c r="A124" s="8" t="s">
        <v>123</v>
      </c>
      <c r="B124" s="8" t="s">
        <v>71</v>
      </c>
      <c r="C124" s="8" t="s">
        <v>86</v>
      </c>
      <c r="D124" s="8" t="s">
        <v>1156</v>
      </c>
      <c r="E124" s="8">
        <v>4.3972096388326483</v>
      </c>
    </row>
    <row r="125" spans="1:5" ht="24.75">
      <c r="A125" s="8" t="s">
        <v>123</v>
      </c>
      <c r="B125" s="8" t="s">
        <v>71</v>
      </c>
      <c r="C125" s="8" t="s">
        <v>86</v>
      </c>
      <c r="D125" s="8" t="s">
        <v>1157</v>
      </c>
      <c r="E125" s="8">
        <v>7.6793123113758961</v>
      </c>
    </row>
    <row r="126" spans="1:5" ht="24.75">
      <c r="A126" s="8" t="s">
        <v>123</v>
      </c>
      <c r="B126" s="8" t="s">
        <v>71</v>
      </c>
      <c r="C126" s="8" t="s">
        <v>86</v>
      </c>
      <c r="D126" s="8" t="s">
        <v>1158</v>
      </c>
      <c r="E126" s="8">
        <v>8.2125100241665301</v>
      </c>
    </row>
    <row r="127" spans="1:5" ht="24.75">
      <c r="A127" s="8" t="s">
        <v>123</v>
      </c>
      <c r="B127" s="8" t="s">
        <v>71</v>
      </c>
      <c r="C127" s="8" t="s">
        <v>86</v>
      </c>
      <c r="D127" s="8" t="s">
        <v>1159</v>
      </c>
      <c r="E127" s="8">
        <v>1.6573105196350486</v>
      </c>
    </row>
    <row r="128" spans="1:5" ht="24.75">
      <c r="A128" s="8" t="s">
        <v>123</v>
      </c>
      <c r="B128" s="8" t="s">
        <v>71</v>
      </c>
      <c r="C128" s="8" t="s">
        <v>86</v>
      </c>
      <c r="D128" s="8" t="s">
        <v>1160</v>
      </c>
      <c r="E128" s="8">
        <v>3.3516542175104522</v>
      </c>
    </row>
    <row r="129" spans="1:5" ht="24.75">
      <c r="A129" s="8" t="s">
        <v>123</v>
      </c>
      <c r="B129" s="8" t="s">
        <v>71</v>
      </c>
      <c r="C129" s="8" t="s">
        <v>86</v>
      </c>
      <c r="D129" s="8" t="s">
        <v>1161</v>
      </c>
      <c r="E129" s="8">
        <v>0.46221989637627076</v>
      </c>
    </row>
    <row r="130" spans="1:5" ht="24.75">
      <c r="A130" s="8" t="s">
        <v>123</v>
      </c>
      <c r="B130" s="8" t="s">
        <v>71</v>
      </c>
      <c r="C130" s="8" t="s">
        <v>86</v>
      </c>
      <c r="D130" s="8" t="s">
        <v>1162</v>
      </c>
      <c r="E130" s="8">
        <v>25.921911195482185</v>
      </c>
    </row>
    <row r="131" spans="1:5" ht="24.75">
      <c r="A131" s="8" t="s">
        <v>123</v>
      </c>
      <c r="B131" s="8" t="s">
        <v>71</v>
      </c>
      <c r="C131" s="8" t="s">
        <v>86</v>
      </c>
      <c r="D131" s="8" t="s">
        <v>1163</v>
      </c>
      <c r="E131" s="8">
        <v>10.401042401860753</v>
      </c>
    </row>
    <row r="132" spans="1:5" ht="24.75">
      <c r="A132" s="8" t="s">
        <v>123</v>
      </c>
      <c r="B132" s="8" t="s">
        <v>71</v>
      </c>
      <c r="C132" s="8" t="s">
        <v>86</v>
      </c>
      <c r="D132" s="8" t="s">
        <v>1164</v>
      </c>
      <c r="E132" s="8">
        <v>0.50347942036523996</v>
      </c>
    </row>
    <row r="133" spans="1:5" ht="24.75">
      <c r="A133" s="8" t="s">
        <v>123</v>
      </c>
      <c r="B133" s="8" t="s">
        <v>71</v>
      </c>
      <c r="C133" s="8" t="s">
        <v>86</v>
      </c>
      <c r="D133" s="8" t="s">
        <v>1165</v>
      </c>
      <c r="E133" s="8">
        <v>0.46221943404727683</v>
      </c>
    </row>
    <row r="134" spans="1:5" ht="24.75">
      <c r="A134" s="8" t="s">
        <v>123</v>
      </c>
      <c r="B134" s="8" t="s">
        <v>71</v>
      </c>
      <c r="C134" s="8" t="s">
        <v>86</v>
      </c>
      <c r="D134" s="8" t="s">
        <v>1166</v>
      </c>
      <c r="E134" s="8">
        <v>0.8547058892206888</v>
      </c>
    </row>
    <row r="135" spans="1:5" ht="24.75">
      <c r="A135" s="8" t="s">
        <v>123</v>
      </c>
      <c r="B135" s="8" t="s">
        <v>71</v>
      </c>
      <c r="C135" s="8" t="s">
        <v>86</v>
      </c>
      <c r="D135" s="8" t="s">
        <v>1167</v>
      </c>
      <c r="E135" s="8">
        <v>3.8175502970708517</v>
      </c>
    </row>
    <row r="136" spans="1:5" ht="24.75">
      <c r="A136" s="8" t="s">
        <v>123</v>
      </c>
      <c r="B136" s="8" t="s">
        <v>71</v>
      </c>
      <c r="C136" s="8" t="s">
        <v>86</v>
      </c>
      <c r="D136" s="8" t="s">
        <v>1168</v>
      </c>
      <c r="E136" s="8">
        <v>2.2445501113793034</v>
      </c>
    </row>
    <row r="137" spans="1:5" ht="24.75">
      <c r="A137" s="8" t="s">
        <v>123</v>
      </c>
      <c r="B137" s="8" t="s">
        <v>71</v>
      </c>
      <c r="C137" s="8" t="s">
        <v>86</v>
      </c>
      <c r="D137" s="8" t="s">
        <v>1169</v>
      </c>
      <c r="E137" s="8">
        <v>2.2445500426858822</v>
      </c>
    </row>
    <row r="138" spans="1:5" ht="24.75">
      <c r="A138" s="8" t="s">
        <v>123</v>
      </c>
      <c r="B138" s="8" t="s">
        <v>71</v>
      </c>
      <c r="C138" s="8" t="s">
        <v>86</v>
      </c>
      <c r="D138" s="8" t="s">
        <v>1170</v>
      </c>
      <c r="E138" s="8">
        <v>3.8173303378297954</v>
      </c>
    </row>
    <row r="139" spans="1:5" ht="24.75">
      <c r="A139" s="8" t="s">
        <v>123</v>
      </c>
      <c r="B139" s="8" t="s">
        <v>71</v>
      </c>
      <c r="C139" s="8" t="s">
        <v>86</v>
      </c>
      <c r="D139" s="8" t="s">
        <v>1171</v>
      </c>
      <c r="E139" s="8">
        <v>1.1500000495138411E-3</v>
      </c>
    </row>
    <row r="140" spans="1:5" ht="24.75">
      <c r="A140" s="8" t="s">
        <v>123</v>
      </c>
      <c r="B140" s="8" t="s">
        <v>71</v>
      </c>
      <c r="C140" s="8" t="s">
        <v>86</v>
      </c>
      <c r="D140" s="8" t="s">
        <v>1172</v>
      </c>
      <c r="E140" s="8">
        <v>0.4400500955462735</v>
      </c>
    </row>
    <row r="141" spans="1:5" ht="24.75">
      <c r="A141" s="8" t="s">
        <v>123</v>
      </c>
      <c r="B141" s="8" t="s">
        <v>71</v>
      </c>
      <c r="C141" s="8" t="s">
        <v>86</v>
      </c>
      <c r="D141" s="8" t="s">
        <v>1173</v>
      </c>
      <c r="E141" s="8">
        <v>5.0253670220149885E-2</v>
      </c>
    </row>
    <row r="142" spans="1:5">
      <c r="A142" s="1" t="s">
        <v>64</v>
      </c>
      <c r="B142" s="1" t="s">
        <v>64</v>
      </c>
      <c r="C142" s="1">
        <f>SUBTOTAL(103,Elements10_1_51[Elemento])</f>
        <v>135</v>
      </c>
      <c r="D142" s="1" t="s">
        <v>64</v>
      </c>
      <c r="E142" s="1">
        <f>SUBTOTAL(109,Elements10_1_51[Totais:])</f>
        <v>482.4049440340832</v>
      </c>
    </row>
  </sheetData>
  <mergeCells count="3">
    <mergeCell ref="A1:E2"/>
    <mergeCell ref="A4:E4"/>
    <mergeCell ref="A5:E5"/>
  </mergeCells>
  <hyperlinks>
    <hyperlink ref="A1" location="'10.1.5'!A1" display="REVESTIMENTO DE PAREDES COM LADRILHOS CERAMICOS COM MEDIDAS EM TORNO DE (10X10)CM,EM PLACA TELADA NO FORMATO EM TORNO DE (30X30)CM,NAS CORES BRANCO,CINZA,BEGE,CREME,AZUL,MARROM E P RETO,CONFORME ABNT NBR 16928,ASSENTE CONFORME ITEM 13.025.00 58 3%-DESGAST" xr:uid="{00000000-0004-0000-1100-000000000000}"/>
    <hyperlink ref="B1" location="'10.1.5'!A1" display="REVESTIMENTO DE PAREDES COM LADRILHOS CERAMICOS COM MEDIDAS EM TORNO DE (10X10)CM,EM PLACA TELADA NO FORMATO EM TORNO DE (30X30)CM,NAS CORES BRANCO,CINZA,BEGE,CREME,AZUL,MARROM E P RETO,CONFORME ABNT NBR 16928,ASSENTE CONFORME ITEM 13.025.00 58 3%-DESGAST" xr:uid="{00000000-0004-0000-1100-000001000000}"/>
    <hyperlink ref="C1" location="'10.1.5'!A1" display="REVESTIMENTO DE PAREDES COM LADRILHOS CERAMICOS COM MEDIDAS EM TORNO DE (10X10)CM,EM PLACA TELADA NO FORMATO EM TORNO DE (30X30)CM,NAS CORES BRANCO,CINZA,BEGE,CREME,AZUL,MARROM E P RETO,CONFORME ABNT NBR 16928,ASSENTE CONFORME ITEM 13.025.00 58 3%-DESGAST" xr:uid="{00000000-0004-0000-1100-000002000000}"/>
    <hyperlink ref="D1" location="'10.1.5'!A1" display="REVESTIMENTO DE PAREDES COM LADRILHOS CERAMICOS COM MEDIDAS EM TORNO DE (10X10)CM,EM PLACA TELADA NO FORMATO EM TORNO DE (30X30)CM,NAS CORES BRANCO,CINZA,BEGE,CREME,AZUL,MARROM E P RETO,CONFORME ABNT NBR 16928,ASSENTE CONFORME ITEM 13.025.00 58 3%-DESGAST" xr:uid="{00000000-0004-0000-1100-000003000000}"/>
    <hyperlink ref="E1" location="'10.1.5'!A1" display="REVESTIMENTO DE PAREDES COM LADRILHOS CERAMICOS COM MEDIDAS EM TORNO DE (10X10)CM,EM PLACA TELADA NO FORMATO EM TORNO DE (30X30)CM,NAS CORES BRANCO,CINZA,BEGE,CREME,AZUL,MARROM E P RETO,CONFORME ABNT NBR 16928,ASSENTE CONFORME ITEM 13.025.00 58 3%-DESGAST" xr:uid="{00000000-0004-0000-1100-000004000000}"/>
    <hyperlink ref="A2" location="'10.1.5'!A1" display="REVESTIMENTO DE PAREDES COM LADRILHOS CERAMICOS COM MEDIDAS EM TORNO DE (10X10)CM,EM PLACA TELADA NO FORMATO EM TORNO DE (30X30)CM,NAS CORES BRANCO,CINZA,BEGE,CREME,AZUL,MARROM E P RETO,CONFORME ABNT NBR 16928,ASSENTE CONFORME ITEM 13.025.00 58 3%-DESGAST" xr:uid="{00000000-0004-0000-1100-000005000000}"/>
    <hyperlink ref="B2" location="'10.1.5'!A1" display="REVESTIMENTO DE PAREDES COM LADRILHOS CERAMICOS COM MEDIDAS EM TORNO DE (10X10)CM,EM PLACA TELADA NO FORMATO EM TORNO DE (30X30)CM,NAS CORES BRANCO,CINZA,BEGE,CREME,AZUL,MARROM E P RETO,CONFORME ABNT NBR 16928,ASSENTE CONFORME ITEM 13.025.00 58 3%-DESGAST" xr:uid="{00000000-0004-0000-1100-000006000000}"/>
    <hyperlink ref="C2" location="'10.1.5'!A1" display="REVESTIMENTO DE PAREDES COM LADRILHOS CERAMICOS COM MEDIDAS EM TORNO DE (10X10)CM,EM PLACA TELADA NO FORMATO EM TORNO DE (30X30)CM,NAS CORES BRANCO,CINZA,BEGE,CREME,AZUL,MARROM E P RETO,CONFORME ABNT NBR 16928,ASSENTE CONFORME ITEM 13.025.00 58 3%-DESGAST" xr:uid="{00000000-0004-0000-1100-000007000000}"/>
    <hyperlink ref="D2" location="'10.1.5'!A1" display="REVESTIMENTO DE PAREDES COM LADRILHOS CERAMICOS COM MEDIDAS EM TORNO DE (10X10)CM,EM PLACA TELADA NO FORMATO EM TORNO DE (30X30)CM,NAS CORES BRANCO,CINZA,BEGE,CREME,AZUL,MARROM E P RETO,CONFORME ABNT NBR 16928,ASSENTE CONFORME ITEM 13.025.00 58 3%-DESGAST" xr:uid="{00000000-0004-0000-1100-000008000000}"/>
    <hyperlink ref="E2" location="'10.1.5'!A1" display="REVESTIMENTO DE PAREDES COM LADRILHOS CERAMICOS COM MEDIDAS EM TORNO DE (10X10)CM,EM PLACA TELADA NO FORMATO EM TORNO DE (30X30)CM,NAS CORES BRANCO,CINZA,BEGE,CREME,AZUL,MARROM E P RETO,CONFORME ABNT NBR 16928,ASSENTE CONFORME ITEM 13.025.00 58 3%-DESGAST" xr:uid="{00000000-0004-0000-1100-000009000000}"/>
    <hyperlink ref="A4" location="'10.1.5'!A1" display="Paredes (Área)" xr:uid="{00000000-0004-0000-1100-00000A000000}"/>
    <hyperlink ref="B4" location="'10.1.5'!A1" display="Paredes (Área)" xr:uid="{00000000-0004-0000-1100-00000B000000}"/>
    <hyperlink ref="C4" location="'10.1.5'!A1" display="Paredes (Área)" xr:uid="{00000000-0004-0000-1100-00000C000000}"/>
    <hyperlink ref="D4" location="'10.1.5'!A1" display="Paredes (Área)" xr:uid="{00000000-0004-0000-1100-00000D000000}"/>
    <hyperlink ref="E4" location="'10.1.5'!A1" display="Paredes (Área)" xr:uid="{00000000-0004-0000-1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57"/>
  <sheetViews>
    <sheetView showGridLines="0" topLeftCell="A55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35</v>
      </c>
      <c r="B1" s="23" t="s">
        <v>35</v>
      </c>
      <c r="C1" s="23" t="s">
        <v>35</v>
      </c>
      <c r="D1" s="23" t="s">
        <v>35</v>
      </c>
      <c r="E1" s="23" t="s">
        <v>35</v>
      </c>
    </row>
    <row r="2" spans="1:5">
      <c r="A2" s="23" t="s">
        <v>35</v>
      </c>
      <c r="B2" s="23" t="s">
        <v>35</v>
      </c>
      <c r="C2" s="23" t="s">
        <v>35</v>
      </c>
      <c r="D2" s="23" t="s">
        <v>35</v>
      </c>
      <c r="E2" s="23" t="s">
        <v>35</v>
      </c>
    </row>
    <row r="4" spans="1:5">
      <c r="A4" s="21" t="s">
        <v>87</v>
      </c>
      <c r="B4" s="21" t="s">
        <v>87</v>
      </c>
      <c r="C4" s="21" t="s">
        <v>87</v>
      </c>
      <c r="D4" s="21" t="s">
        <v>87</v>
      </c>
      <c r="E4" s="21" t="s">
        <v>87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7" t="s">
        <v>118</v>
      </c>
      <c r="B6" s="7" t="s">
        <v>119</v>
      </c>
      <c r="C6" s="7" t="s">
        <v>120</v>
      </c>
      <c r="D6" s="7" t="s">
        <v>121</v>
      </c>
      <c r="E6" s="7" t="s">
        <v>122</v>
      </c>
    </row>
    <row r="7" spans="1:5" ht="24.75">
      <c r="A7" s="8" t="s">
        <v>123</v>
      </c>
      <c r="B7" s="8" t="s">
        <v>71</v>
      </c>
      <c r="C7" s="8" t="s">
        <v>89</v>
      </c>
      <c r="D7" s="8" t="s">
        <v>1174</v>
      </c>
      <c r="E7" s="8">
        <v>2.9600002072371563</v>
      </c>
    </row>
    <row r="8" spans="1:5" ht="24.75">
      <c r="A8" s="8" t="s">
        <v>123</v>
      </c>
      <c r="B8" s="8" t="s">
        <v>71</v>
      </c>
      <c r="C8" s="8" t="s">
        <v>89</v>
      </c>
      <c r="D8" s="8" t="s">
        <v>1175</v>
      </c>
      <c r="E8" s="8">
        <v>2.4100003029432178</v>
      </c>
    </row>
    <row r="9" spans="1:5" ht="24.75">
      <c r="A9" s="8" t="s">
        <v>123</v>
      </c>
      <c r="B9" s="8" t="s">
        <v>71</v>
      </c>
      <c r="C9" s="8" t="s">
        <v>89</v>
      </c>
      <c r="D9" s="8" t="s">
        <v>1176</v>
      </c>
      <c r="E9" s="8">
        <v>2.9705002316371565</v>
      </c>
    </row>
    <row r="10" spans="1:5" ht="24.75">
      <c r="A10" s="8" t="s">
        <v>123</v>
      </c>
      <c r="B10" s="8" t="s">
        <v>71</v>
      </c>
      <c r="C10" s="8" t="s">
        <v>89</v>
      </c>
      <c r="D10" s="8" t="s">
        <v>1177</v>
      </c>
      <c r="E10" s="8">
        <v>1.3400003029432186</v>
      </c>
    </row>
    <row r="11" spans="1:5" ht="24.75">
      <c r="A11" s="8" t="s">
        <v>123</v>
      </c>
      <c r="B11" s="8" t="s">
        <v>71</v>
      </c>
      <c r="C11" s="8" t="s">
        <v>89</v>
      </c>
      <c r="D11" s="8" t="s">
        <v>1178</v>
      </c>
      <c r="E11" s="8">
        <v>2.9600002072371563</v>
      </c>
    </row>
    <row r="12" spans="1:5" ht="24.75">
      <c r="A12" s="8" t="s">
        <v>123</v>
      </c>
      <c r="B12" s="8" t="s">
        <v>71</v>
      </c>
      <c r="C12" s="8" t="s">
        <v>89</v>
      </c>
      <c r="D12" s="8" t="s">
        <v>1179</v>
      </c>
      <c r="E12" s="8">
        <v>2.4100003029432178</v>
      </c>
    </row>
    <row r="13" spans="1:5" ht="24.75">
      <c r="A13" s="8" t="s">
        <v>123</v>
      </c>
      <c r="B13" s="8" t="s">
        <v>71</v>
      </c>
      <c r="C13" s="8" t="s">
        <v>89</v>
      </c>
      <c r="D13" s="8" t="s">
        <v>1180</v>
      </c>
      <c r="E13" s="8">
        <v>2.9705002316371565</v>
      </c>
    </row>
    <row r="14" spans="1:5" ht="24.75">
      <c r="A14" s="8" t="s">
        <v>123</v>
      </c>
      <c r="B14" s="8" t="s">
        <v>71</v>
      </c>
      <c r="C14" s="8" t="s">
        <v>89</v>
      </c>
      <c r="D14" s="8" t="s">
        <v>1181</v>
      </c>
      <c r="E14" s="8">
        <v>1.3400003029432186</v>
      </c>
    </row>
    <row r="15" spans="1:5" ht="24.75">
      <c r="A15" s="8" t="s">
        <v>123</v>
      </c>
      <c r="B15" s="8" t="s">
        <v>71</v>
      </c>
      <c r="C15" s="8" t="s">
        <v>89</v>
      </c>
      <c r="D15" s="8" t="s">
        <v>1182</v>
      </c>
      <c r="E15" s="8">
        <v>5.9599997364362709</v>
      </c>
    </row>
    <row r="16" spans="1:5" ht="24.75">
      <c r="A16" s="8" t="s">
        <v>123</v>
      </c>
      <c r="B16" s="8" t="s">
        <v>71</v>
      </c>
      <c r="C16" s="8" t="s">
        <v>89</v>
      </c>
      <c r="D16" s="8" t="s">
        <v>1183</v>
      </c>
      <c r="E16" s="8">
        <v>3.6599993533098334</v>
      </c>
    </row>
    <row r="17" spans="1:5" ht="24.75">
      <c r="A17" s="8" t="s">
        <v>123</v>
      </c>
      <c r="B17" s="8" t="s">
        <v>71</v>
      </c>
      <c r="C17" s="8" t="s">
        <v>89</v>
      </c>
      <c r="D17" s="8" t="s">
        <v>1184</v>
      </c>
      <c r="E17" s="8">
        <v>1.7199999999999989</v>
      </c>
    </row>
    <row r="18" spans="1:5" ht="24.75">
      <c r="A18" s="8" t="s">
        <v>123</v>
      </c>
      <c r="B18" s="8" t="s">
        <v>71</v>
      </c>
      <c r="C18" s="8" t="s">
        <v>89</v>
      </c>
      <c r="D18" s="8" t="s">
        <v>1185</v>
      </c>
      <c r="E18" s="8">
        <v>3.6599993533098334</v>
      </c>
    </row>
    <row r="19" spans="1:5" ht="24.75">
      <c r="A19" s="8" t="s">
        <v>123</v>
      </c>
      <c r="B19" s="8" t="s">
        <v>71</v>
      </c>
      <c r="C19" s="8" t="s">
        <v>89</v>
      </c>
      <c r="D19" s="8" t="s">
        <v>1186</v>
      </c>
      <c r="E19" s="8">
        <v>3.1800000000000006</v>
      </c>
    </row>
    <row r="20" spans="1:5" ht="24.75">
      <c r="A20" s="8" t="s">
        <v>123</v>
      </c>
      <c r="B20" s="8" t="s">
        <v>71</v>
      </c>
      <c r="C20" s="8" t="s">
        <v>89</v>
      </c>
      <c r="D20" s="8" t="s">
        <v>1187</v>
      </c>
      <c r="E20" s="8">
        <v>2.9704998712362789</v>
      </c>
    </row>
    <row r="21" spans="1:5" ht="24.75">
      <c r="A21" s="8" t="s">
        <v>123</v>
      </c>
      <c r="B21" s="8" t="s">
        <v>71</v>
      </c>
      <c r="C21" s="8" t="s">
        <v>89</v>
      </c>
      <c r="D21" s="8" t="s">
        <v>1188</v>
      </c>
      <c r="E21" s="8">
        <v>2.9599997831907068</v>
      </c>
    </row>
    <row r="22" spans="1:5" ht="24.75">
      <c r="A22" s="8" t="s">
        <v>123</v>
      </c>
      <c r="B22" s="8" t="s">
        <v>71</v>
      </c>
      <c r="C22" s="8" t="s">
        <v>89</v>
      </c>
      <c r="D22" s="8" t="s">
        <v>1189</v>
      </c>
      <c r="E22" s="8">
        <v>2.9599998468362831</v>
      </c>
    </row>
    <row r="23" spans="1:5" ht="24.75">
      <c r="A23" s="8" t="s">
        <v>123</v>
      </c>
      <c r="B23" s="8" t="s">
        <v>71</v>
      </c>
      <c r="C23" s="8" t="s">
        <v>89</v>
      </c>
      <c r="D23" s="8" t="s">
        <v>1190</v>
      </c>
      <c r="E23" s="8">
        <v>2.970499811631631</v>
      </c>
    </row>
    <row r="24" spans="1:5" ht="24.75">
      <c r="A24" s="8" t="s">
        <v>123</v>
      </c>
      <c r="B24" s="8" t="s">
        <v>71</v>
      </c>
      <c r="C24" s="8" t="s">
        <v>89</v>
      </c>
      <c r="D24" s="8" t="s">
        <v>1191</v>
      </c>
      <c r="E24" s="8">
        <v>2.9599999023999888</v>
      </c>
    </row>
    <row r="25" spans="1:5" ht="24.75">
      <c r="A25" s="8" t="s">
        <v>123</v>
      </c>
      <c r="B25" s="8" t="s">
        <v>71</v>
      </c>
      <c r="C25" s="8" t="s">
        <v>89</v>
      </c>
      <c r="D25" s="8" t="s">
        <v>1192</v>
      </c>
      <c r="E25" s="8">
        <v>2.9599997872316264</v>
      </c>
    </row>
    <row r="26" spans="1:5" ht="24.75">
      <c r="A26" s="8" t="s">
        <v>123</v>
      </c>
      <c r="B26" s="8" t="s">
        <v>71</v>
      </c>
      <c r="C26" s="8" t="s">
        <v>89</v>
      </c>
      <c r="D26" s="8" t="s">
        <v>1193</v>
      </c>
      <c r="E26" s="8">
        <v>1.8899999023999807</v>
      </c>
    </row>
    <row r="27" spans="1:5" ht="24.75">
      <c r="A27" s="8" t="s">
        <v>123</v>
      </c>
      <c r="B27" s="8" t="s">
        <v>71</v>
      </c>
      <c r="C27" s="8" t="s">
        <v>89</v>
      </c>
      <c r="D27" s="8" t="s">
        <v>1194</v>
      </c>
      <c r="E27" s="8">
        <v>1.8899997831907076</v>
      </c>
    </row>
    <row r="28" spans="1:5" ht="24.75">
      <c r="A28" s="8" t="s">
        <v>123</v>
      </c>
      <c r="B28" s="8" t="s">
        <v>71</v>
      </c>
      <c r="C28" s="8" t="s">
        <v>89</v>
      </c>
      <c r="D28" s="8" t="s">
        <v>1195</v>
      </c>
      <c r="E28" s="8">
        <v>2.970499811631631</v>
      </c>
    </row>
    <row r="29" spans="1:5" ht="24.75">
      <c r="A29" s="8" t="s">
        <v>123</v>
      </c>
      <c r="B29" s="8" t="s">
        <v>71</v>
      </c>
      <c r="C29" s="8" t="s">
        <v>89</v>
      </c>
      <c r="D29" s="8" t="s">
        <v>1196</v>
      </c>
      <c r="E29" s="8">
        <v>2.9599999023999888</v>
      </c>
    </row>
    <row r="30" spans="1:5" ht="24.75">
      <c r="A30" s="8" t="s">
        <v>123</v>
      </c>
      <c r="B30" s="8" t="s">
        <v>71</v>
      </c>
      <c r="C30" s="8" t="s">
        <v>89</v>
      </c>
      <c r="D30" s="8" t="s">
        <v>1197</v>
      </c>
      <c r="E30" s="8">
        <v>2.9599997872316264</v>
      </c>
    </row>
    <row r="31" spans="1:5" ht="24.75">
      <c r="A31" s="8" t="s">
        <v>123</v>
      </c>
      <c r="B31" s="8" t="s">
        <v>71</v>
      </c>
      <c r="C31" s="8" t="s">
        <v>89</v>
      </c>
      <c r="D31" s="8" t="s">
        <v>1198</v>
      </c>
      <c r="E31" s="8">
        <v>1.8899999023999807</v>
      </c>
    </row>
    <row r="32" spans="1:5" ht="24.75">
      <c r="A32" s="8" t="s">
        <v>123</v>
      </c>
      <c r="B32" s="8" t="s">
        <v>71</v>
      </c>
      <c r="C32" s="8" t="s">
        <v>89</v>
      </c>
      <c r="D32" s="8" t="s">
        <v>1199</v>
      </c>
      <c r="E32" s="8">
        <v>2.9704998712362789</v>
      </c>
    </row>
    <row r="33" spans="1:5" ht="24.75">
      <c r="A33" s="8" t="s">
        <v>123</v>
      </c>
      <c r="B33" s="8" t="s">
        <v>71</v>
      </c>
      <c r="C33" s="8" t="s">
        <v>89</v>
      </c>
      <c r="D33" s="8" t="s">
        <v>1200</v>
      </c>
      <c r="E33" s="8">
        <v>2.9599997831907068</v>
      </c>
    </row>
    <row r="34" spans="1:5" ht="24.75">
      <c r="A34" s="8" t="s">
        <v>123</v>
      </c>
      <c r="B34" s="8" t="s">
        <v>71</v>
      </c>
      <c r="C34" s="8" t="s">
        <v>89</v>
      </c>
      <c r="D34" s="8" t="s">
        <v>1201</v>
      </c>
      <c r="E34" s="8">
        <v>2.9599998468362831</v>
      </c>
    </row>
    <row r="35" spans="1:5" ht="24.75">
      <c r="A35" s="8" t="s">
        <v>123</v>
      </c>
      <c r="B35" s="8" t="s">
        <v>71</v>
      </c>
      <c r="C35" s="8" t="s">
        <v>89</v>
      </c>
      <c r="D35" s="8" t="s">
        <v>1202</v>
      </c>
      <c r="E35" s="8">
        <v>1.8899997831907076</v>
      </c>
    </row>
    <row r="36" spans="1:5" ht="24.75">
      <c r="A36" s="8" t="s">
        <v>123</v>
      </c>
      <c r="B36" s="8" t="s">
        <v>71</v>
      </c>
      <c r="C36" s="8" t="s">
        <v>89</v>
      </c>
      <c r="D36" s="8" t="s">
        <v>1203</v>
      </c>
      <c r="E36" s="8">
        <v>2.9599996680223324</v>
      </c>
    </row>
    <row r="37" spans="1:5" ht="24.75">
      <c r="A37" s="8" t="s">
        <v>123</v>
      </c>
      <c r="B37" s="8" t="s">
        <v>71</v>
      </c>
      <c r="C37" s="8" t="s">
        <v>89</v>
      </c>
      <c r="D37" s="8" t="s">
        <v>1204</v>
      </c>
      <c r="E37" s="8">
        <v>2.9599998976316138</v>
      </c>
    </row>
    <row r="38" spans="1:5" ht="24.75">
      <c r="A38" s="8" t="s">
        <v>123</v>
      </c>
      <c r="B38" s="8" t="s">
        <v>71</v>
      </c>
      <c r="C38" s="8" t="s">
        <v>89</v>
      </c>
      <c r="D38" s="8" t="s">
        <v>1205</v>
      </c>
      <c r="E38" s="8">
        <v>2.9704996328176989</v>
      </c>
    </row>
    <row r="39" spans="1:5" ht="24.75">
      <c r="A39" s="8" t="s">
        <v>123</v>
      </c>
      <c r="B39" s="8" t="s">
        <v>71</v>
      </c>
      <c r="C39" s="8" t="s">
        <v>89</v>
      </c>
      <c r="D39" s="8" t="s">
        <v>1206</v>
      </c>
      <c r="E39" s="8">
        <v>1.8899999999999992</v>
      </c>
    </row>
    <row r="40" spans="1:5" ht="24.75">
      <c r="A40" s="8" t="s">
        <v>123</v>
      </c>
      <c r="B40" s="8" t="s">
        <v>71</v>
      </c>
      <c r="C40" s="8" t="s">
        <v>89</v>
      </c>
      <c r="D40" s="8" t="s">
        <v>1207</v>
      </c>
      <c r="E40" s="8">
        <v>2.9704996328176958</v>
      </c>
    </row>
    <row r="41" spans="1:5" ht="24.75">
      <c r="A41" s="8" t="s">
        <v>123</v>
      </c>
      <c r="B41" s="8" t="s">
        <v>71</v>
      </c>
      <c r="C41" s="8" t="s">
        <v>89</v>
      </c>
      <c r="D41" s="8" t="s">
        <v>1208</v>
      </c>
      <c r="E41" s="8">
        <v>2.9599998976316138</v>
      </c>
    </row>
    <row r="42" spans="1:5" ht="24.75">
      <c r="A42" s="8" t="s">
        <v>123</v>
      </c>
      <c r="B42" s="8" t="s">
        <v>71</v>
      </c>
      <c r="C42" s="8" t="s">
        <v>89</v>
      </c>
      <c r="D42" s="8" t="s">
        <v>1209</v>
      </c>
      <c r="E42" s="8">
        <v>2.9704996328176989</v>
      </c>
    </row>
    <row r="43" spans="1:5" ht="24.75">
      <c r="A43" s="8" t="s">
        <v>123</v>
      </c>
      <c r="B43" s="8" t="s">
        <v>71</v>
      </c>
      <c r="C43" s="8" t="s">
        <v>89</v>
      </c>
      <c r="D43" s="8" t="s">
        <v>1210</v>
      </c>
      <c r="E43" s="8">
        <v>1.9005000196316437</v>
      </c>
    </row>
    <row r="44" spans="1:5" ht="24.75">
      <c r="A44" s="8" t="s">
        <v>123</v>
      </c>
      <c r="B44" s="8" t="s">
        <v>71</v>
      </c>
      <c r="C44" s="8" t="s">
        <v>89</v>
      </c>
      <c r="D44" s="8" t="s">
        <v>1211</v>
      </c>
      <c r="E44" s="8">
        <v>2.9599999016725573</v>
      </c>
    </row>
    <row r="45" spans="1:5" ht="24.75">
      <c r="A45" s="8" t="s">
        <v>123</v>
      </c>
      <c r="B45" s="8" t="s">
        <v>71</v>
      </c>
      <c r="C45" s="8" t="s">
        <v>89</v>
      </c>
      <c r="D45" s="8" t="s">
        <v>1212</v>
      </c>
      <c r="E45" s="8">
        <v>1.8889999464316498</v>
      </c>
    </row>
    <row r="46" spans="1:5" ht="24.75">
      <c r="A46" s="8" t="s">
        <v>123</v>
      </c>
      <c r="B46" s="8" t="s">
        <v>71</v>
      </c>
      <c r="C46" s="8" t="s">
        <v>89</v>
      </c>
      <c r="D46" s="8" t="s">
        <v>1213</v>
      </c>
      <c r="E46" s="8">
        <v>2.9704999260725531</v>
      </c>
    </row>
    <row r="47" spans="1:5" ht="24.75">
      <c r="A47" s="8" t="s">
        <v>123</v>
      </c>
      <c r="B47" s="8" t="s">
        <v>71</v>
      </c>
      <c r="C47" s="8" t="s">
        <v>89</v>
      </c>
      <c r="D47" s="8" t="s">
        <v>1214</v>
      </c>
      <c r="E47" s="8">
        <v>2.9589999464316445</v>
      </c>
    </row>
    <row r="48" spans="1:5" ht="24.75">
      <c r="A48" s="8" t="s">
        <v>123</v>
      </c>
      <c r="B48" s="8" t="s">
        <v>71</v>
      </c>
      <c r="C48" s="8" t="s">
        <v>89</v>
      </c>
      <c r="D48" s="8" t="s">
        <v>1215</v>
      </c>
      <c r="E48" s="8">
        <v>2.9704999260725575</v>
      </c>
    </row>
    <row r="49" spans="1:5" ht="24.75">
      <c r="A49" s="8" t="s">
        <v>123</v>
      </c>
      <c r="B49" s="8" t="s">
        <v>71</v>
      </c>
      <c r="C49" s="8" t="s">
        <v>89</v>
      </c>
      <c r="D49" s="8" t="s">
        <v>1216</v>
      </c>
      <c r="E49" s="8">
        <v>1.9005000412409221</v>
      </c>
    </row>
    <row r="50" spans="1:5" ht="24.75">
      <c r="A50" s="8" t="s">
        <v>123</v>
      </c>
      <c r="B50" s="8" t="s">
        <v>71</v>
      </c>
      <c r="C50" s="8" t="s">
        <v>89</v>
      </c>
      <c r="D50" s="8" t="s">
        <v>1217</v>
      </c>
      <c r="E50" s="8">
        <v>2.9704999260725531</v>
      </c>
    </row>
    <row r="51" spans="1:5" ht="24.75">
      <c r="A51" s="8" t="s">
        <v>123</v>
      </c>
      <c r="B51" s="8" t="s">
        <v>71</v>
      </c>
      <c r="C51" s="8" t="s">
        <v>89</v>
      </c>
      <c r="D51" s="8" t="s">
        <v>1218</v>
      </c>
      <c r="E51" s="8">
        <v>2.9600000168409215</v>
      </c>
    </row>
    <row r="52" spans="1:5" ht="24.75">
      <c r="A52" s="8" t="s">
        <v>123</v>
      </c>
      <c r="B52" s="8" t="s">
        <v>71</v>
      </c>
      <c r="C52" s="8" t="s">
        <v>89</v>
      </c>
      <c r="D52" s="8" t="s">
        <v>1219</v>
      </c>
      <c r="E52" s="8">
        <v>1.4799998836395503</v>
      </c>
    </row>
    <row r="53" spans="1:5" ht="24.75">
      <c r="A53" s="8" t="s">
        <v>123</v>
      </c>
      <c r="B53" s="8" t="s">
        <v>71</v>
      </c>
      <c r="C53" s="8" t="s">
        <v>89</v>
      </c>
      <c r="D53" s="8" t="s">
        <v>1220</v>
      </c>
      <c r="E53" s="8">
        <v>6.0849998814827897</v>
      </c>
    </row>
    <row r="54" spans="1:5" ht="24.75">
      <c r="A54" s="8" t="s">
        <v>123</v>
      </c>
      <c r="B54" s="8" t="s">
        <v>71</v>
      </c>
      <c r="C54" s="8" t="s">
        <v>89</v>
      </c>
      <c r="D54" s="8" t="s">
        <v>1221</v>
      </c>
      <c r="E54" s="8">
        <v>4.1599996053060275</v>
      </c>
    </row>
    <row r="55" spans="1:5" ht="24.75">
      <c r="A55" s="8" t="s">
        <v>123</v>
      </c>
      <c r="B55" s="8" t="s">
        <v>71</v>
      </c>
      <c r="C55" s="8" t="s">
        <v>89</v>
      </c>
      <c r="D55" s="8" t="s">
        <v>1222</v>
      </c>
      <c r="E55" s="8">
        <v>6.0849998814827861</v>
      </c>
    </row>
    <row r="56" spans="1:5" ht="24.75">
      <c r="A56" s="8" t="s">
        <v>123</v>
      </c>
      <c r="B56" s="8" t="s">
        <v>71</v>
      </c>
      <c r="C56" s="8" t="s">
        <v>89</v>
      </c>
      <c r="D56" s="8" t="s">
        <v>1223</v>
      </c>
      <c r="E56" s="8">
        <v>1.4799997216664769</v>
      </c>
    </row>
    <row r="57" spans="1:5">
      <c r="A57" s="1" t="s">
        <v>64</v>
      </c>
      <c r="B57" s="1" t="s">
        <v>64</v>
      </c>
      <c r="C57" s="1">
        <f>SUBTOTAL(103,Elements10_1_61[Elemento])</f>
        <v>50</v>
      </c>
      <c r="D57" s="1" t="s">
        <v>64</v>
      </c>
      <c r="E57" s="1">
        <f>SUBTOTAL(109,Elements10_1_61[Totais:])</f>
        <v>143.11499489459513</v>
      </c>
    </row>
  </sheetData>
  <mergeCells count="3">
    <mergeCell ref="A1:E2"/>
    <mergeCell ref="A4:E4"/>
    <mergeCell ref="A5:E5"/>
  </mergeCells>
  <hyperlinks>
    <hyperlink ref="A1" location="'10.1.6'!A1" display="PROTECAO DE PAREDES DE SALA DE AULA,COM MADEIRA DE LEI,20X2, 5CM, APARELHADA EM UMA FACE E NOS TOPOS, EXCLUSIVE PINTURA. FORNECIMENTO E COLOCACAO" xr:uid="{00000000-0004-0000-1200-000000000000}"/>
    <hyperlink ref="B1" location="'10.1.6'!A1" display="PROTECAO DE PAREDES DE SALA DE AULA,COM MADEIRA DE LEI,20X2, 5CM, APARELHADA EM UMA FACE E NOS TOPOS, EXCLUSIVE PINTURA. FORNECIMENTO E COLOCACAO" xr:uid="{00000000-0004-0000-1200-000001000000}"/>
    <hyperlink ref="C1" location="'10.1.6'!A1" display="PROTECAO DE PAREDES DE SALA DE AULA,COM MADEIRA DE LEI,20X2, 5CM, APARELHADA EM UMA FACE E NOS TOPOS, EXCLUSIVE PINTURA. FORNECIMENTO E COLOCACAO" xr:uid="{00000000-0004-0000-1200-000002000000}"/>
    <hyperlink ref="D1" location="'10.1.6'!A1" display="PROTECAO DE PAREDES DE SALA DE AULA,COM MADEIRA DE LEI,20X2, 5CM, APARELHADA EM UMA FACE E NOS TOPOS, EXCLUSIVE PINTURA. FORNECIMENTO E COLOCACAO" xr:uid="{00000000-0004-0000-1200-000003000000}"/>
    <hyperlink ref="E1" location="'10.1.6'!A1" display="PROTECAO DE PAREDES DE SALA DE AULA,COM MADEIRA DE LEI,20X2, 5CM, APARELHADA EM UMA FACE E NOS TOPOS, EXCLUSIVE PINTURA. FORNECIMENTO E COLOCACAO" xr:uid="{00000000-0004-0000-1200-000004000000}"/>
    <hyperlink ref="A2" location="'10.1.6'!A1" display="PROTECAO DE PAREDES DE SALA DE AULA,COM MADEIRA DE LEI,20X2, 5CM, APARELHADA EM UMA FACE E NOS TOPOS, EXCLUSIVE PINTURA. FORNECIMENTO E COLOCACAO" xr:uid="{00000000-0004-0000-1200-000005000000}"/>
    <hyperlink ref="B2" location="'10.1.6'!A1" display="PROTECAO DE PAREDES DE SALA DE AULA,COM MADEIRA DE LEI,20X2, 5CM, APARELHADA EM UMA FACE E NOS TOPOS, EXCLUSIVE PINTURA. FORNECIMENTO E COLOCACAO" xr:uid="{00000000-0004-0000-1200-000006000000}"/>
    <hyperlink ref="C2" location="'10.1.6'!A1" display="PROTECAO DE PAREDES DE SALA DE AULA,COM MADEIRA DE LEI,20X2, 5CM, APARELHADA EM UMA FACE E NOS TOPOS, EXCLUSIVE PINTURA. FORNECIMENTO E COLOCACAO" xr:uid="{00000000-0004-0000-1200-000007000000}"/>
    <hyperlink ref="D2" location="'10.1.6'!A1" display="PROTECAO DE PAREDES DE SALA DE AULA,COM MADEIRA DE LEI,20X2, 5CM, APARELHADA EM UMA FACE E NOS TOPOS, EXCLUSIVE PINTURA. FORNECIMENTO E COLOCACAO" xr:uid="{00000000-0004-0000-1200-000008000000}"/>
    <hyperlink ref="E2" location="'10.1.6'!A1" display="PROTECAO DE PAREDES DE SALA DE AULA,COM MADEIRA DE LEI,20X2, 5CM, APARELHADA EM UMA FACE E NOS TOPOS, EXCLUSIVE PINTURA. FORNECIMENTO E COLOCACAO" xr:uid="{00000000-0004-0000-1200-000009000000}"/>
    <hyperlink ref="A4" location="'10.1.6'!A1" display="Paredes (Comprimento)" xr:uid="{00000000-0004-0000-1200-00000A000000}"/>
    <hyperlink ref="B4" location="'10.1.6'!A1" display="Paredes (Comprimento)" xr:uid="{00000000-0004-0000-1200-00000B000000}"/>
    <hyperlink ref="C4" location="'10.1.6'!A1" display="Paredes (Comprimento)" xr:uid="{00000000-0004-0000-1200-00000C000000}"/>
    <hyperlink ref="D4" location="'10.1.6'!A1" display="Paredes (Comprimento)" xr:uid="{00000000-0004-0000-1200-00000D000000}"/>
    <hyperlink ref="E4" location="'10.1.6'!A1" display="Paredes (Comprimento)" xr:uid="{00000000-0004-0000-1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12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39</v>
      </c>
      <c r="B1" s="23" t="s">
        <v>39</v>
      </c>
      <c r="C1" s="23" t="s">
        <v>39</v>
      </c>
      <c r="D1" s="23" t="s">
        <v>39</v>
      </c>
      <c r="E1" s="23" t="s">
        <v>39</v>
      </c>
    </row>
    <row r="2" spans="1:5">
      <c r="A2" s="23" t="s">
        <v>39</v>
      </c>
      <c r="B2" s="23" t="s">
        <v>39</v>
      </c>
      <c r="C2" s="23" t="s">
        <v>39</v>
      </c>
      <c r="D2" s="23" t="s">
        <v>39</v>
      </c>
      <c r="E2" s="23" t="s">
        <v>39</v>
      </c>
    </row>
    <row r="4" spans="1:5">
      <c r="A4" s="21" t="s">
        <v>83</v>
      </c>
      <c r="B4" s="21" t="s">
        <v>83</v>
      </c>
      <c r="C4" s="21" t="s">
        <v>83</v>
      </c>
      <c r="D4" s="21" t="s">
        <v>83</v>
      </c>
      <c r="E4" s="21" t="s">
        <v>83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7" t="s">
        <v>118</v>
      </c>
      <c r="B6" s="7" t="s">
        <v>119</v>
      </c>
      <c r="C6" s="7" t="s">
        <v>120</v>
      </c>
      <c r="D6" s="7" t="s">
        <v>121</v>
      </c>
      <c r="E6" s="7" t="s">
        <v>122</v>
      </c>
    </row>
    <row r="7" spans="1:5" ht="24.75">
      <c r="A7" s="8" t="s">
        <v>123</v>
      </c>
      <c r="B7" s="8" t="s">
        <v>71</v>
      </c>
      <c r="C7" s="8" t="s">
        <v>91</v>
      </c>
      <c r="D7" s="8" t="s">
        <v>1224</v>
      </c>
      <c r="E7" s="8">
        <v>14.285251172471947</v>
      </c>
    </row>
    <row r="8" spans="1:5" ht="24.75">
      <c r="A8" s="8" t="s">
        <v>123</v>
      </c>
      <c r="B8" s="8" t="s">
        <v>71</v>
      </c>
      <c r="C8" s="8" t="s">
        <v>91</v>
      </c>
      <c r="D8" s="8" t="s">
        <v>1225</v>
      </c>
      <c r="E8" s="8">
        <v>15.104862630540312</v>
      </c>
    </row>
    <row r="9" spans="1:5" ht="24.75">
      <c r="A9" s="8" t="s">
        <v>123</v>
      </c>
      <c r="B9" s="8" t="s">
        <v>71</v>
      </c>
      <c r="C9" s="8" t="s">
        <v>91</v>
      </c>
      <c r="D9" s="8" t="s">
        <v>1226</v>
      </c>
      <c r="E9" s="8">
        <v>13.528638530007852</v>
      </c>
    </row>
    <row r="10" spans="1:5" ht="24.75">
      <c r="A10" s="8" t="s">
        <v>123</v>
      </c>
      <c r="B10" s="8" t="s">
        <v>71</v>
      </c>
      <c r="C10" s="8" t="s">
        <v>91</v>
      </c>
      <c r="D10" s="8" t="s">
        <v>1227</v>
      </c>
      <c r="E10" s="8">
        <v>4.0000002331828689E-2</v>
      </c>
    </row>
    <row r="11" spans="1:5" ht="24.75">
      <c r="A11" s="8" t="s">
        <v>123</v>
      </c>
      <c r="B11" s="8" t="s">
        <v>71</v>
      </c>
      <c r="C11" s="8" t="s">
        <v>91</v>
      </c>
      <c r="D11" s="8" t="s">
        <v>1228</v>
      </c>
      <c r="E11" s="8">
        <v>14.228249982909542</v>
      </c>
    </row>
    <row r="12" spans="1:5">
      <c r="A12" s="1" t="s">
        <v>64</v>
      </c>
      <c r="B12" s="1" t="s">
        <v>64</v>
      </c>
      <c r="C12" s="1">
        <f>SUBTOTAL(103,Elements10_1_71[Elemento])</f>
        <v>5</v>
      </c>
      <c r="D12" s="1" t="s">
        <v>64</v>
      </c>
      <c r="E12" s="1">
        <f>SUBTOTAL(109,Elements10_1_71[Totais:])</f>
        <v>57.187002318261477</v>
      </c>
    </row>
  </sheetData>
  <mergeCells count="3">
    <mergeCell ref="A1:E2"/>
    <mergeCell ref="A4:E4"/>
    <mergeCell ref="A5:E5"/>
  </mergeCells>
  <hyperlinks>
    <hyperlink ref="A1" location="'10.1.7'!A1" display="PAREDE DE BLOCOS VAZADOS(COBOGO),EM PLACAS DE CONCRETO,MEDIN DO APROXIMADAMENTE 39X50X8CM,EM VENEZIANA,ASSENTES COMO 12.0 06.0010" xr:uid="{00000000-0004-0000-1300-000000000000}"/>
    <hyperlink ref="B1" location="'10.1.7'!A1" display="PAREDE DE BLOCOS VAZADOS(COBOGO),EM PLACAS DE CONCRETO,MEDIN DO APROXIMADAMENTE 39X50X8CM,EM VENEZIANA,ASSENTES COMO 12.0 06.0010" xr:uid="{00000000-0004-0000-1300-000001000000}"/>
    <hyperlink ref="C1" location="'10.1.7'!A1" display="PAREDE DE BLOCOS VAZADOS(COBOGO),EM PLACAS DE CONCRETO,MEDIN DO APROXIMADAMENTE 39X50X8CM,EM VENEZIANA,ASSENTES COMO 12.0 06.0010" xr:uid="{00000000-0004-0000-1300-000002000000}"/>
    <hyperlink ref="D1" location="'10.1.7'!A1" display="PAREDE DE BLOCOS VAZADOS(COBOGO),EM PLACAS DE CONCRETO,MEDIN DO APROXIMADAMENTE 39X50X8CM,EM VENEZIANA,ASSENTES COMO 12.0 06.0010" xr:uid="{00000000-0004-0000-1300-000003000000}"/>
    <hyperlink ref="E1" location="'10.1.7'!A1" display="PAREDE DE BLOCOS VAZADOS(COBOGO),EM PLACAS DE CONCRETO,MEDIN DO APROXIMADAMENTE 39X50X8CM,EM VENEZIANA,ASSENTES COMO 12.0 06.0010" xr:uid="{00000000-0004-0000-1300-000004000000}"/>
    <hyperlink ref="A2" location="'10.1.7'!A1" display="PAREDE DE BLOCOS VAZADOS(COBOGO),EM PLACAS DE CONCRETO,MEDIN DO APROXIMADAMENTE 39X50X8CM,EM VENEZIANA,ASSENTES COMO 12.0 06.0010" xr:uid="{00000000-0004-0000-1300-000005000000}"/>
    <hyperlink ref="B2" location="'10.1.7'!A1" display="PAREDE DE BLOCOS VAZADOS(COBOGO),EM PLACAS DE CONCRETO,MEDIN DO APROXIMADAMENTE 39X50X8CM,EM VENEZIANA,ASSENTES COMO 12.0 06.0010" xr:uid="{00000000-0004-0000-1300-000006000000}"/>
    <hyperlink ref="C2" location="'10.1.7'!A1" display="PAREDE DE BLOCOS VAZADOS(COBOGO),EM PLACAS DE CONCRETO,MEDIN DO APROXIMADAMENTE 39X50X8CM,EM VENEZIANA,ASSENTES COMO 12.0 06.0010" xr:uid="{00000000-0004-0000-1300-000007000000}"/>
    <hyperlink ref="D2" location="'10.1.7'!A1" display="PAREDE DE BLOCOS VAZADOS(COBOGO),EM PLACAS DE CONCRETO,MEDIN DO APROXIMADAMENTE 39X50X8CM,EM VENEZIANA,ASSENTES COMO 12.0 06.0010" xr:uid="{00000000-0004-0000-1300-000008000000}"/>
    <hyperlink ref="E2" location="'10.1.7'!A1" display="PAREDE DE BLOCOS VAZADOS(COBOGO),EM PLACAS DE CONCRETO,MEDIN DO APROXIMADAMENTE 39X50X8CM,EM VENEZIANA,ASSENTES COMO 12.0 06.0010" xr:uid="{00000000-0004-0000-1300-000009000000}"/>
    <hyperlink ref="A4" location="'10.1.7'!A1" display="Paredes" xr:uid="{00000000-0004-0000-1300-00000A000000}"/>
    <hyperlink ref="B4" location="'10.1.7'!A1" display="Paredes" xr:uid="{00000000-0004-0000-1300-00000B000000}"/>
    <hyperlink ref="C4" location="'10.1.7'!A1" display="Paredes" xr:uid="{00000000-0004-0000-1300-00000C000000}"/>
    <hyperlink ref="D4" location="'10.1.7'!A1" display="Paredes" xr:uid="{00000000-0004-0000-1300-00000D000000}"/>
    <hyperlink ref="E4" location="'10.1.7'!A1" display="Paredes" xr:uid="{00000000-0004-0000-1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25"/>
  <sheetViews>
    <sheetView showGridLines="0" topLeftCell="A19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44</v>
      </c>
      <c r="B1" s="23" t="s">
        <v>44</v>
      </c>
      <c r="C1" s="23" t="s">
        <v>44</v>
      </c>
      <c r="D1" s="23" t="s">
        <v>44</v>
      </c>
      <c r="E1" s="23" t="s">
        <v>44</v>
      </c>
    </row>
    <row r="2" spans="1:5">
      <c r="A2" s="23" t="s">
        <v>44</v>
      </c>
      <c r="B2" s="23" t="s">
        <v>44</v>
      </c>
      <c r="C2" s="23" t="s">
        <v>44</v>
      </c>
      <c r="D2" s="23" t="s">
        <v>44</v>
      </c>
      <c r="E2" s="23" t="s">
        <v>44</v>
      </c>
    </row>
    <row r="4" spans="1:5">
      <c r="A4" s="21" t="s">
        <v>93</v>
      </c>
      <c r="B4" s="21" t="s">
        <v>93</v>
      </c>
      <c r="C4" s="21" t="s">
        <v>93</v>
      </c>
      <c r="D4" s="21" t="s">
        <v>93</v>
      </c>
      <c r="E4" s="21" t="s">
        <v>93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7" t="s">
        <v>118</v>
      </c>
      <c r="B6" s="7" t="s">
        <v>119</v>
      </c>
      <c r="C6" s="7" t="s">
        <v>120</v>
      </c>
      <c r="D6" s="7" t="s">
        <v>121</v>
      </c>
      <c r="E6" s="7" t="s">
        <v>122</v>
      </c>
    </row>
    <row r="7" spans="1:5" ht="24.75">
      <c r="A7" s="8" t="s">
        <v>123</v>
      </c>
      <c r="B7" s="8" t="s">
        <v>71</v>
      </c>
      <c r="C7" s="8" t="s">
        <v>96</v>
      </c>
      <c r="D7" s="8" t="s">
        <v>1229</v>
      </c>
      <c r="E7" s="8">
        <v>1.1999999999999997</v>
      </c>
    </row>
    <row r="8" spans="1:5" ht="24.75">
      <c r="A8" s="8" t="s">
        <v>123</v>
      </c>
      <c r="B8" s="8" t="s">
        <v>71</v>
      </c>
      <c r="C8" s="8" t="s">
        <v>96</v>
      </c>
      <c r="D8" s="8" t="s">
        <v>1230</v>
      </c>
      <c r="E8" s="8">
        <v>1.1999999999999997</v>
      </c>
    </row>
    <row r="9" spans="1:5" ht="24.75">
      <c r="A9" s="8" t="s">
        <v>123</v>
      </c>
      <c r="B9" s="8" t="s">
        <v>71</v>
      </c>
      <c r="C9" s="8" t="s">
        <v>96</v>
      </c>
      <c r="D9" s="8" t="s">
        <v>1231</v>
      </c>
      <c r="E9" s="8">
        <v>1.1999999999999997</v>
      </c>
    </row>
    <row r="10" spans="1:5" ht="24.75">
      <c r="A10" s="8" t="s">
        <v>123</v>
      </c>
      <c r="B10" s="8" t="s">
        <v>71</v>
      </c>
      <c r="C10" s="8" t="s">
        <v>96</v>
      </c>
      <c r="D10" s="8" t="s">
        <v>1232</v>
      </c>
      <c r="E10" s="8">
        <v>1.1999999999999997</v>
      </c>
    </row>
    <row r="11" spans="1:5" ht="24.75">
      <c r="A11" s="8" t="s">
        <v>123</v>
      </c>
      <c r="B11" s="8" t="s">
        <v>71</v>
      </c>
      <c r="C11" s="8" t="s">
        <v>96</v>
      </c>
      <c r="D11" s="8" t="s">
        <v>1233</v>
      </c>
      <c r="E11" s="8">
        <v>1.1999999999999997</v>
      </c>
    </row>
    <row r="12" spans="1:5" ht="24.75">
      <c r="A12" s="8" t="s">
        <v>123</v>
      </c>
      <c r="B12" s="8" t="s">
        <v>71</v>
      </c>
      <c r="C12" s="8" t="s">
        <v>96</v>
      </c>
      <c r="D12" s="8" t="s">
        <v>1234</v>
      </c>
      <c r="E12" s="8">
        <v>1.1999999999999997</v>
      </c>
    </row>
    <row r="13" spans="1:5" ht="24.75">
      <c r="A13" s="8" t="s">
        <v>123</v>
      </c>
      <c r="B13" s="8" t="s">
        <v>71</v>
      </c>
      <c r="C13" s="8" t="s">
        <v>96</v>
      </c>
      <c r="D13" s="8" t="s">
        <v>1235</v>
      </c>
      <c r="E13" s="8">
        <v>1.1999999999999997</v>
      </c>
    </row>
    <row r="14" spans="1:5" ht="24.75">
      <c r="A14" s="8" t="s">
        <v>123</v>
      </c>
      <c r="B14" s="8" t="s">
        <v>71</v>
      </c>
      <c r="C14" s="8" t="s">
        <v>96</v>
      </c>
      <c r="D14" s="8" t="s">
        <v>1236</v>
      </c>
      <c r="E14" s="8">
        <v>1.1999999999999997</v>
      </c>
    </row>
    <row r="15" spans="1:5" ht="24.75">
      <c r="A15" s="8" t="s">
        <v>123</v>
      </c>
      <c r="B15" s="8" t="s">
        <v>71</v>
      </c>
      <c r="C15" s="8" t="s">
        <v>96</v>
      </c>
      <c r="D15" s="8" t="s">
        <v>1237</v>
      </c>
      <c r="E15" s="8">
        <v>1.1999999999999997</v>
      </c>
    </row>
    <row r="16" spans="1:5" ht="24.75">
      <c r="A16" s="8" t="s">
        <v>123</v>
      </c>
      <c r="B16" s="8" t="s">
        <v>71</v>
      </c>
      <c r="C16" s="8" t="s">
        <v>96</v>
      </c>
      <c r="D16" s="8" t="s">
        <v>1238</v>
      </c>
      <c r="E16" s="8">
        <v>1.1999999999999997</v>
      </c>
    </row>
    <row r="17" spans="1:5" ht="24.75">
      <c r="A17" s="8" t="s">
        <v>123</v>
      </c>
      <c r="B17" s="8" t="s">
        <v>71</v>
      </c>
      <c r="C17" s="8" t="s">
        <v>96</v>
      </c>
      <c r="D17" s="8" t="s">
        <v>1239</v>
      </c>
      <c r="E17" s="8">
        <v>1.1999999999999997</v>
      </c>
    </row>
    <row r="18" spans="1:5" ht="24.75">
      <c r="A18" s="8" t="s">
        <v>123</v>
      </c>
      <c r="B18" s="8" t="s">
        <v>71</v>
      </c>
      <c r="C18" s="8" t="s">
        <v>96</v>
      </c>
      <c r="D18" s="8" t="s">
        <v>1240</v>
      </c>
      <c r="E18" s="8">
        <v>1.1999999999999997</v>
      </c>
    </row>
    <row r="19" spans="1:5" ht="24.75">
      <c r="A19" s="8" t="s">
        <v>123</v>
      </c>
      <c r="B19" s="8" t="s">
        <v>71</v>
      </c>
      <c r="C19" s="8" t="s">
        <v>96</v>
      </c>
      <c r="D19" s="8" t="s">
        <v>1241</v>
      </c>
      <c r="E19" s="8">
        <v>1.1999999999999997</v>
      </c>
    </row>
    <row r="20" spans="1:5" ht="24.75">
      <c r="A20" s="8" t="s">
        <v>123</v>
      </c>
      <c r="B20" s="8" t="s">
        <v>71</v>
      </c>
      <c r="C20" s="8" t="s">
        <v>96</v>
      </c>
      <c r="D20" s="8" t="s">
        <v>1242</v>
      </c>
      <c r="E20" s="8">
        <v>1.1999999999999997</v>
      </c>
    </row>
    <row r="21" spans="1:5" ht="24.75">
      <c r="A21" s="8" t="s">
        <v>123</v>
      </c>
      <c r="B21" s="8" t="s">
        <v>71</v>
      </c>
      <c r="C21" s="8" t="s">
        <v>96</v>
      </c>
      <c r="D21" s="8" t="s">
        <v>1243</v>
      </c>
      <c r="E21" s="8">
        <v>1.1999999999999997</v>
      </c>
    </row>
    <row r="22" spans="1:5" ht="24.75">
      <c r="A22" s="8" t="s">
        <v>123</v>
      </c>
      <c r="B22" s="8" t="s">
        <v>71</v>
      </c>
      <c r="C22" s="8" t="s">
        <v>96</v>
      </c>
      <c r="D22" s="8" t="s">
        <v>1244</v>
      </c>
      <c r="E22" s="8">
        <v>1.1999999999999997</v>
      </c>
    </row>
    <row r="23" spans="1:5" ht="24.75">
      <c r="A23" s="8" t="s">
        <v>123</v>
      </c>
      <c r="B23" s="8" t="s">
        <v>71</v>
      </c>
      <c r="C23" s="8" t="s">
        <v>96</v>
      </c>
      <c r="D23" s="8" t="s">
        <v>1245</v>
      </c>
      <c r="E23" s="8">
        <v>1.1999999999999997</v>
      </c>
    </row>
    <row r="24" spans="1:5" ht="24.75">
      <c r="A24" s="8" t="s">
        <v>123</v>
      </c>
      <c r="B24" s="8" t="s">
        <v>71</v>
      </c>
      <c r="C24" s="8" t="s">
        <v>96</v>
      </c>
      <c r="D24" s="8" t="s">
        <v>1246</v>
      </c>
      <c r="E24" s="8">
        <v>1.1999999999999997</v>
      </c>
    </row>
    <row r="25" spans="1:5">
      <c r="A25" s="1" t="s">
        <v>64</v>
      </c>
      <c r="B25" s="1" t="s">
        <v>64</v>
      </c>
      <c r="C25" s="1">
        <f>SUBTOTAL(103,Elements10_1_81[Elemento])</f>
        <v>18</v>
      </c>
      <c r="D25" s="1" t="s">
        <v>64</v>
      </c>
      <c r="E25" s="1">
        <f>SUBTOTAL(109,Elements10_1_81[Totais:])</f>
        <v>21.599999999999991</v>
      </c>
    </row>
  </sheetData>
  <mergeCells count="3">
    <mergeCell ref="A1:E2"/>
    <mergeCell ref="A4:E4"/>
    <mergeCell ref="A5:E5"/>
  </mergeCells>
  <hyperlinks>
    <hyperlink ref="A1" location="'10.1.8'!A1" display="CANTONEIRA METALICA PARA PROTECAO DE CANTOS-VIVOS" xr:uid="{00000000-0004-0000-1400-000000000000}"/>
    <hyperlink ref="B1" location="'10.1.8'!A1" display="CANTONEIRA METALICA PARA PROTECAO DE CANTOS-VIVOS" xr:uid="{00000000-0004-0000-1400-000001000000}"/>
    <hyperlink ref="C1" location="'10.1.8'!A1" display="CANTONEIRA METALICA PARA PROTECAO DE CANTOS-VIVOS" xr:uid="{00000000-0004-0000-1400-000002000000}"/>
    <hyperlink ref="D1" location="'10.1.8'!A1" display="CANTONEIRA METALICA PARA PROTECAO DE CANTOS-VIVOS" xr:uid="{00000000-0004-0000-1400-000003000000}"/>
    <hyperlink ref="E1" location="'10.1.8'!A1" display="CANTONEIRA METALICA PARA PROTECAO DE CANTOS-VIVOS" xr:uid="{00000000-0004-0000-1400-000004000000}"/>
    <hyperlink ref="A2" location="'10.1.8'!A1" display="CANTONEIRA METALICA PARA PROTECAO DE CANTOS-VIVOS" xr:uid="{00000000-0004-0000-1400-000005000000}"/>
    <hyperlink ref="B2" location="'10.1.8'!A1" display="CANTONEIRA METALICA PARA PROTECAO DE CANTOS-VIVOS" xr:uid="{00000000-0004-0000-1400-000006000000}"/>
    <hyperlink ref="C2" location="'10.1.8'!A1" display="CANTONEIRA METALICA PARA PROTECAO DE CANTOS-VIVOS" xr:uid="{00000000-0004-0000-1400-000007000000}"/>
    <hyperlink ref="D2" location="'10.1.8'!A1" display="CANTONEIRA METALICA PARA PROTECAO DE CANTOS-VIVOS" xr:uid="{00000000-0004-0000-1400-000008000000}"/>
    <hyperlink ref="E2" location="'10.1.8'!A1" display="CANTONEIRA METALICA PARA PROTECAO DE CANTOS-VIVOS" xr:uid="{00000000-0004-0000-1400-000009000000}"/>
    <hyperlink ref="A4" location="'10.1.8'!A1" display="Equipamento especial (Height)" xr:uid="{00000000-0004-0000-1400-00000A000000}"/>
    <hyperlink ref="B4" location="'10.1.8'!A1" display="Equipamento especial (Height)" xr:uid="{00000000-0004-0000-1400-00000B000000}"/>
    <hyperlink ref="C4" location="'10.1.8'!A1" display="Equipamento especial (Height)" xr:uid="{00000000-0004-0000-1400-00000C000000}"/>
    <hyperlink ref="D4" location="'10.1.8'!A1" display="Equipamento especial (Height)" xr:uid="{00000000-0004-0000-1400-00000D000000}"/>
    <hyperlink ref="E4" location="'10.1.8'!A1" display="Equipamento especial (Height)" xr:uid="{00000000-0004-0000-1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>
      <selection activeCell="I2" sqref="I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14">
        <v>356550.7</v>
      </c>
    </row>
  </sheetData>
  <hyperlinks>
    <hyperlink ref="A2" location="'Orçamento'!A1" display="10.1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81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48</v>
      </c>
      <c r="B1" s="23" t="s">
        <v>48</v>
      </c>
      <c r="C1" s="23" t="s">
        <v>48</v>
      </c>
      <c r="D1" s="23" t="s">
        <v>48</v>
      </c>
      <c r="E1" s="23" t="s">
        <v>48</v>
      </c>
    </row>
    <row r="2" spans="1:5">
      <c r="A2" s="23" t="s">
        <v>48</v>
      </c>
      <c r="B2" s="23" t="s">
        <v>48</v>
      </c>
      <c r="C2" s="23" t="s">
        <v>48</v>
      </c>
      <c r="D2" s="23" t="s">
        <v>48</v>
      </c>
      <c r="E2" s="23" t="s">
        <v>48</v>
      </c>
    </row>
    <row r="4" spans="1:5">
      <c r="A4" s="21" t="s">
        <v>98</v>
      </c>
      <c r="B4" s="21" t="s">
        <v>98</v>
      </c>
      <c r="C4" s="21" t="s">
        <v>98</v>
      </c>
      <c r="D4" s="21" t="s">
        <v>98</v>
      </c>
      <c r="E4" s="21" t="s">
        <v>98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7" t="s">
        <v>118</v>
      </c>
      <c r="B6" s="7" t="s">
        <v>119</v>
      </c>
      <c r="C6" s="7" t="s">
        <v>120</v>
      </c>
      <c r="D6" s="7" t="s">
        <v>121</v>
      </c>
      <c r="E6" s="7" t="s">
        <v>122</v>
      </c>
    </row>
    <row r="7" spans="1:5" ht="24.75">
      <c r="A7" s="8" t="s">
        <v>123</v>
      </c>
      <c r="B7" s="8" t="s">
        <v>71</v>
      </c>
      <c r="C7" s="8" t="s">
        <v>1247</v>
      </c>
      <c r="D7" s="8" t="s">
        <v>1248</v>
      </c>
      <c r="E7" s="8">
        <v>0.30000000000000004</v>
      </c>
    </row>
    <row r="8" spans="1:5" ht="24.75">
      <c r="A8" s="8" t="s">
        <v>123</v>
      </c>
      <c r="B8" s="8" t="s">
        <v>71</v>
      </c>
      <c r="C8" s="8" t="s">
        <v>1247</v>
      </c>
      <c r="D8" s="8" t="s">
        <v>1249</v>
      </c>
      <c r="E8" s="8">
        <v>0.30000000000000004</v>
      </c>
    </row>
    <row r="9" spans="1:5" ht="24.75">
      <c r="A9" s="8" t="s">
        <v>123</v>
      </c>
      <c r="B9" s="8" t="s">
        <v>71</v>
      </c>
      <c r="C9" s="8" t="s">
        <v>1247</v>
      </c>
      <c r="D9" s="8" t="s">
        <v>1250</v>
      </c>
      <c r="E9" s="8">
        <v>0.30000000000000004</v>
      </c>
    </row>
    <row r="10" spans="1:5" ht="24.75">
      <c r="A10" s="8" t="s">
        <v>123</v>
      </c>
      <c r="B10" s="8" t="s">
        <v>71</v>
      </c>
      <c r="C10" s="8" t="s">
        <v>1247</v>
      </c>
      <c r="D10" s="8" t="s">
        <v>1251</v>
      </c>
      <c r="E10" s="8">
        <v>0.30000000000000004</v>
      </c>
    </row>
    <row r="11" spans="1:5" ht="24.75">
      <c r="A11" s="8" t="s">
        <v>123</v>
      </c>
      <c r="B11" s="8" t="s">
        <v>71</v>
      </c>
      <c r="C11" s="8" t="s">
        <v>1247</v>
      </c>
      <c r="D11" s="8" t="s">
        <v>1252</v>
      </c>
      <c r="E11" s="8">
        <v>0.30000000000000004</v>
      </c>
    </row>
    <row r="12" spans="1:5" ht="24.75">
      <c r="A12" s="8" t="s">
        <v>123</v>
      </c>
      <c r="B12" s="8" t="s">
        <v>71</v>
      </c>
      <c r="C12" s="8" t="s">
        <v>1247</v>
      </c>
      <c r="D12" s="8" t="s">
        <v>1253</v>
      </c>
      <c r="E12" s="8">
        <v>0.30000000000000004</v>
      </c>
    </row>
    <row r="13" spans="1:5" ht="24.75">
      <c r="A13" s="8" t="s">
        <v>123</v>
      </c>
      <c r="B13" s="8" t="s">
        <v>71</v>
      </c>
      <c r="C13" s="8" t="s">
        <v>1247</v>
      </c>
      <c r="D13" s="8" t="s">
        <v>1254</v>
      </c>
      <c r="E13" s="8">
        <v>0.30000000000000004</v>
      </c>
    </row>
    <row r="14" spans="1:5" ht="24.75">
      <c r="A14" s="8" t="s">
        <v>123</v>
      </c>
      <c r="B14" s="8" t="s">
        <v>71</v>
      </c>
      <c r="C14" s="8" t="s">
        <v>1247</v>
      </c>
      <c r="D14" s="8" t="s">
        <v>1255</v>
      </c>
      <c r="E14" s="8">
        <v>0.30000000000000004</v>
      </c>
    </row>
    <row r="15" spans="1:5" ht="24.75">
      <c r="A15" s="8" t="s">
        <v>123</v>
      </c>
      <c r="B15" s="8" t="s">
        <v>71</v>
      </c>
      <c r="C15" s="8" t="s">
        <v>1247</v>
      </c>
      <c r="D15" s="8" t="s">
        <v>1256</v>
      </c>
      <c r="E15" s="8">
        <v>0.30000000000000004</v>
      </c>
    </row>
    <row r="16" spans="1:5" ht="24.75">
      <c r="A16" s="8" t="s">
        <v>123</v>
      </c>
      <c r="B16" s="8" t="s">
        <v>71</v>
      </c>
      <c r="C16" s="8" t="s">
        <v>1247</v>
      </c>
      <c r="D16" s="8" t="s">
        <v>1257</v>
      </c>
      <c r="E16" s="8">
        <v>0.30000000000000004</v>
      </c>
    </row>
    <row r="17" spans="1:5" ht="24.75">
      <c r="A17" s="8" t="s">
        <v>123</v>
      </c>
      <c r="B17" s="8" t="s">
        <v>71</v>
      </c>
      <c r="C17" s="8" t="s">
        <v>1247</v>
      </c>
      <c r="D17" s="8" t="s">
        <v>1258</v>
      </c>
      <c r="E17" s="8">
        <v>0.30000000000000004</v>
      </c>
    </row>
    <row r="18" spans="1:5" ht="24.75">
      <c r="A18" s="8" t="s">
        <v>123</v>
      </c>
      <c r="B18" s="8" t="s">
        <v>71</v>
      </c>
      <c r="C18" s="8" t="s">
        <v>1247</v>
      </c>
      <c r="D18" s="8" t="s">
        <v>1259</v>
      </c>
      <c r="E18" s="8">
        <v>0.30000000000000004</v>
      </c>
    </row>
    <row r="19" spans="1:5" ht="24.75">
      <c r="A19" s="8" t="s">
        <v>123</v>
      </c>
      <c r="B19" s="8" t="s">
        <v>71</v>
      </c>
      <c r="C19" s="8" t="s">
        <v>1247</v>
      </c>
      <c r="D19" s="8" t="s">
        <v>1260</v>
      </c>
      <c r="E19" s="8">
        <v>0.30000000000000004</v>
      </c>
    </row>
    <row r="20" spans="1:5" ht="24.75">
      <c r="A20" s="8" t="s">
        <v>123</v>
      </c>
      <c r="B20" s="8" t="s">
        <v>71</v>
      </c>
      <c r="C20" s="8" t="s">
        <v>1247</v>
      </c>
      <c r="D20" s="8" t="s">
        <v>1261</v>
      </c>
      <c r="E20" s="8">
        <v>0.30000000000000004</v>
      </c>
    </row>
    <row r="21" spans="1:5" ht="24.75">
      <c r="A21" s="8" t="s">
        <v>123</v>
      </c>
      <c r="B21" s="8" t="s">
        <v>71</v>
      </c>
      <c r="C21" s="8" t="s">
        <v>1247</v>
      </c>
      <c r="D21" s="8" t="s">
        <v>1262</v>
      </c>
      <c r="E21" s="8">
        <v>0.30000000000000004</v>
      </c>
    </row>
    <row r="22" spans="1:5" ht="24.75">
      <c r="A22" s="8" t="s">
        <v>123</v>
      </c>
      <c r="B22" s="8" t="s">
        <v>71</v>
      </c>
      <c r="C22" s="8" t="s">
        <v>1247</v>
      </c>
      <c r="D22" s="8" t="s">
        <v>1263</v>
      </c>
      <c r="E22" s="8">
        <v>0.30000000000000004</v>
      </c>
    </row>
    <row r="23" spans="1:5" ht="24.75">
      <c r="A23" s="8" t="s">
        <v>123</v>
      </c>
      <c r="B23" s="8" t="s">
        <v>71</v>
      </c>
      <c r="C23" s="8" t="s">
        <v>1247</v>
      </c>
      <c r="D23" s="8" t="s">
        <v>1264</v>
      </c>
      <c r="E23" s="8">
        <v>0.30000000000000004</v>
      </c>
    </row>
    <row r="24" spans="1:5" ht="24.75">
      <c r="A24" s="8" t="s">
        <v>123</v>
      </c>
      <c r="B24" s="8" t="s">
        <v>71</v>
      </c>
      <c r="C24" s="8" t="s">
        <v>1247</v>
      </c>
      <c r="D24" s="8" t="s">
        <v>1265</v>
      </c>
      <c r="E24" s="8">
        <v>0.30000000000000004</v>
      </c>
    </row>
    <row r="25" spans="1:5" ht="24.75">
      <c r="A25" s="8" t="s">
        <v>123</v>
      </c>
      <c r="B25" s="8" t="s">
        <v>71</v>
      </c>
      <c r="C25" s="8" t="s">
        <v>1247</v>
      </c>
      <c r="D25" s="8" t="s">
        <v>1266</v>
      </c>
      <c r="E25" s="8">
        <v>0.30000000000000004</v>
      </c>
    </row>
    <row r="26" spans="1:5" ht="24.75">
      <c r="A26" s="8" t="s">
        <v>123</v>
      </c>
      <c r="B26" s="8" t="s">
        <v>71</v>
      </c>
      <c r="C26" s="8" t="s">
        <v>1247</v>
      </c>
      <c r="D26" s="8" t="s">
        <v>1267</v>
      </c>
      <c r="E26" s="8">
        <v>0.30000000000000004</v>
      </c>
    </row>
    <row r="27" spans="1:5" ht="24.75">
      <c r="A27" s="8" t="s">
        <v>123</v>
      </c>
      <c r="B27" s="8" t="s">
        <v>71</v>
      </c>
      <c r="C27" s="8" t="s">
        <v>1247</v>
      </c>
      <c r="D27" s="8" t="s">
        <v>1268</v>
      </c>
      <c r="E27" s="8">
        <v>0.30000000000000004</v>
      </c>
    </row>
    <row r="28" spans="1:5" ht="24.75">
      <c r="A28" s="8" t="s">
        <v>123</v>
      </c>
      <c r="B28" s="8" t="s">
        <v>71</v>
      </c>
      <c r="C28" s="8" t="s">
        <v>1247</v>
      </c>
      <c r="D28" s="8" t="s">
        <v>1269</v>
      </c>
      <c r="E28" s="8">
        <v>0.30000000000000004</v>
      </c>
    </row>
    <row r="29" spans="1:5" ht="24.75">
      <c r="A29" s="8" t="s">
        <v>123</v>
      </c>
      <c r="B29" s="8" t="s">
        <v>71</v>
      </c>
      <c r="C29" s="8" t="s">
        <v>1247</v>
      </c>
      <c r="D29" s="8" t="s">
        <v>1270</v>
      </c>
      <c r="E29" s="8">
        <v>0.30000000000000004</v>
      </c>
    </row>
    <row r="30" spans="1:5" ht="24.75">
      <c r="A30" s="8" t="s">
        <v>123</v>
      </c>
      <c r="B30" s="8" t="s">
        <v>71</v>
      </c>
      <c r="C30" s="8" t="s">
        <v>1247</v>
      </c>
      <c r="D30" s="8" t="s">
        <v>1271</v>
      </c>
      <c r="E30" s="8">
        <v>0.30000000000000004</v>
      </c>
    </row>
    <row r="31" spans="1:5" ht="24.75">
      <c r="A31" s="8" t="s">
        <v>123</v>
      </c>
      <c r="B31" s="8" t="s">
        <v>71</v>
      </c>
      <c r="C31" s="8" t="s">
        <v>1247</v>
      </c>
      <c r="D31" s="8" t="s">
        <v>1272</v>
      </c>
      <c r="E31" s="8">
        <v>0.30000000000000004</v>
      </c>
    </row>
    <row r="32" spans="1:5" ht="24.75">
      <c r="A32" s="8" t="s">
        <v>123</v>
      </c>
      <c r="B32" s="8" t="s">
        <v>71</v>
      </c>
      <c r="C32" s="8" t="s">
        <v>1247</v>
      </c>
      <c r="D32" s="8" t="s">
        <v>1273</v>
      </c>
      <c r="E32" s="8">
        <v>0.30000000000000004</v>
      </c>
    </row>
    <row r="33" spans="1:5" ht="24.75">
      <c r="A33" s="8" t="s">
        <v>123</v>
      </c>
      <c r="B33" s="8" t="s">
        <v>71</v>
      </c>
      <c r="C33" s="8" t="s">
        <v>1247</v>
      </c>
      <c r="D33" s="8" t="s">
        <v>1274</v>
      </c>
      <c r="E33" s="8">
        <v>0.30000000000000004</v>
      </c>
    </row>
    <row r="34" spans="1:5" ht="24.75">
      <c r="A34" s="8" t="s">
        <v>123</v>
      </c>
      <c r="B34" s="8" t="s">
        <v>71</v>
      </c>
      <c r="C34" s="8" t="s">
        <v>1247</v>
      </c>
      <c r="D34" s="8" t="s">
        <v>1275</v>
      </c>
      <c r="E34" s="8">
        <v>0.30000000000000004</v>
      </c>
    </row>
    <row r="35" spans="1:5" ht="24.75">
      <c r="A35" s="8" t="s">
        <v>123</v>
      </c>
      <c r="B35" s="8" t="s">
        <v>71</v>
      </c>
      <c r="C35" s="8" t="s">
        <v>1247</v>
      </c>
      <c r="D35" s="8" t="s">
        <v>1276</v>
      </c>
      <c r="E35" s="8">
        <v>0.30000000000000004</v>
      </c>
    </row>
    <row r="36" spans="1:5" ht="24.75">
      <c r="A36" s="8" t="s">
        <v>123</v>
      </c>
      <c r="B36" s="8" t="s">
        <v>71</v>
      </c>
      <c r="C36" s="8" t="s">
        <v>1247</v>
      </c>
      <c r="D36" s="8" t="s">
        <v>1277</v>
      </c>
      <c r="E36" s="8">
        <v>0.30000000000000004</v>
      </c>
    </row>
    <row r="37" spans="1:5" ht="24.75">
      <c r="A37" s="8" t="s">
        <v>123</v>
      </c>
      <c r="B37" s="8" t="s">
        <v>71</v>
      </c>
      <c r="C37" s="8" t="s">
        <v>1247</v>
      </c>
      <c r="D37" s="8" t="s">
        <v>1278</v>
      </c>
      <c r="E37" s="8">
        <v>0.30000000000000004</v>
      </c>
    </row>
    <row r="38" spans="1:5" ht="24.75">
      <c r="A38" s="8" t="s">
        <v>123</v>
      </c>
      <c r="B38" s="8" t="s">
        <v>71</v>
      </c>
      <c r="C38" s="8" t="s">
        <v>1247</v>
      </c>
      <c r="D38" s="8" t="s">
        <v>1279</v>
      </c>
      <c r="E38" s="8">
        <v>0.30000000000000004</v>
      </c>
    </row>
    <row r="39" spans="1:5" ht="24.75">
      <c r="A39" s="8" t="s">
        <v>123</v>
      </c>
      <c r="B39" s="8" t="s">
        <v>71</v>
      </c>
      <c r="C39" s="8" t="s">
        <v>1247</v>
      </c>
      <c r="D39" s="8" t="s">
        <v>1280</v>
      </c>
      <c r="E39" s="8">
        <v>0.30000000000000004</v>
      </c>
    </row>
    <row r="40" spans="1:5" ht="24.75">
      <c r="A40" s="8" t="s">
        <v>123</v>
      </c>
      <c r="B40" s="8" t="s">
        <v>71</v>
      </c>
      <c r="C40" s="8" t="s">
        <v>1247</v>
      </c>
      <c r="D40" s="8" t="s">
        <v>1281</v>
      </c>
      <c r="E40" s="8">
        <v>0.30000000000000004</v>
      </c>
    </row>
    <row r="41" spans="1:5" ht="24.75">
      <c r="A41" s="8" t="s">
        <v>123</v>
      </c>
      <c r="B41" s="8" t="s">
        <v>71</v>
      </c>
      <c r="C41" s="8" t="s">
        <v>1247</v>
      </c>
      <c r="D41" s="8" t="s">
        <v>1282</v>
      </c>
      <c r="E41" s="8">
        <v>0.30000000000000004</v>
      </c>
    </row>
    <row r="42" spans="1:5" ht="24.75">
      <c r="A42" s="8" t="s">
        <v>123</v>
      </c>
      <c r="B42" s="8" t="s">
        <v>71</v>
      </c>
      <c r="C42" s="8" t="s">
        <v>1247</v>
      </c>
      <c r="D42" s="8" t="s">
        <v>1283</v>
      </c>
      <c r="E42" s="8">
        <v>0.30000000000000004</v>
      </c>
    </row>
    <row r="43" spans="1:5" ht="24.75">
      <c r="A43" s="8" t="s">
        <v>123</v>
      </c>
      <c r="B43" s="8" t="s">
        <v>71</v>
      </c>
      <c r="C43" s="8" t="s">
        <v>1247</v>
      </c>
      <c r="D43" s="8" t="s">
        <v>1284</v>
      </c>
      <c r="E43" s="8">
        <v>0.30000000000000004</v>
      </c>
    </row>
    <row r="44" spans="1:5" ht="24.75">
      <c r="A44" s="8" t="s">
        <v>123</v>
      </c>
      <c r="B44" s="8" t="s">
        <v>71</v>
      </c>
      <c r="C44" s="8" t="s">
        <v>1247</v>
      </c>
      <c r="D44" s="8" t="s">
        <v>1285</v>
      </c>
      <c r="E44" s="8">
        <v>0.30000000000000004</v>
      </c>
    </row>
    <row r="45" spans="1:5" ht="24.75">
      <c r="A45" s="8" t="s">
        <v>123</v>
      </c>
      <c r="B45" s="8" t="s">
        <v>71</v>
      </c>
      <c r="C45" s="8" t="s">
        <v>1247</v>
      </c>
      <c r="D45" s="8" t="s">
        <v>1286</v>
      </c>
      <c r="E45" s="8">
        <v>0.30000000000000004</v>
      </c>
    </row>
    <row r="46" spans="1:5" ht="24.75">
      <c r="A46" s="8" t="s">
        <v>123</v>
      </c>
      <c r="B46" s="8" t="s">
        <v>71</v>
      </c>
      <c r="C46" s="8" t="s">
        <v>1247</v>
      </c>
      <c r="D46" s="8" t="s">
        <v>1287</v>
      </c>
      <c r="E46" s="8">
        <v>0.30000000000000004</v>
      </c>
    </row>
    <row r="47" spans="1:5" ht="24.75">
      <c r="A47" s="8" t="s">
        <v>123</v>
      </c>
      <c r="B47" s="8" t="s">
        <v>71</v>
      </c>
      <c r="C47" s="8" t="s">
        <v>1247</v>
      </c>
      <c r="D47" s="8" t="s">
        <v>1288</v>
      </c>
      <c r="E47" s="8">
        <v>0.30000000000000004</v>
      </c>
    </row>
    <row r="48" spans="1:5" ht="24.75">
      <c r="A48" s="8" t="s">
        <v>123</v>
      </c>
      <c r="B48" s="8" t="s">
        <v>71</v>
      </c>
      <c r="C48" s="8" t="s">
        <v>1247</v>
      </c>
      <c r="D48" s="8" t="s">
        <v>1289</v>
      </c>
      <c r="E48" s="8">
        <v>0.30000000000000004</v>
      </c>
    </row>
    <row r="49" spans="1:5" ht="24.75">
      <c r="A49" s="8" t="s">
        <v>123</v>
      </c>
      <c r="B49" s="8" t="s">
        <v>71</v>
      </c>
      <c r="C49" s="8" t="s">
        <v>1247</v>
      </c>
      <c r="D49" s="8" t="s">
        <v>1290</v>
      </c>
      <c r="E49" s="8">
        <v>0.30000000000000004</v>
      </c>
    </row>
    <row r="50" spans="1:5" ht="24.75">
      <c r="A50" s="8" t="s">
        <v>123</v>
      </c>
      <c r="B50" s="8" t="s">
        <v>71</v>
      </c>
      <c r="C50" s="8" t="s">
        <v>1247</v>
      </c>
      <c r="D50" s="8" t="s">
        <v>1291</v>
      </c>
      <c r="E50" s="8">
        <v>0.30000000000000004</v>
      </c>
    </row>
    <row r="51" spans="1:5" ht="24.75">
      <c r="A51" s="8" t="s">
        <v>123</v>
      </c>
      <c r="B51" s="8" t="s">
        <v>71</v>
      </c>
      <c r="C51" s="8" t="s">
        <v>1247</v>
      </c>
      <c r="D51" s="8" t="s">
        <v>1292</v>
      </c>
      <c r="E51" s="8">
        <v>0.30000000000000004</v>
      </c>
    </row>
    <row r="52" spans="1:5" ht="24.75">
      <c r="A52" s="8" t="s">
        <v>123</v>
      </c>
      <c r="B52" s="8" t="s">
        <v>71</v>
      </c>
      <c r="C52" s="8" t="s">
        <v>1247</v>
      </c>
      <c r="D52" s="8" t="s">
        <v>1293</v>
      </c>
      <c r="E52" s="8">
        <v>0.30000000000000004</v>
      </c>
    </row>
    <row r="53" spans="1:5" ht="24.75">
      <c r="A53" s="8" t="s">
        <v>123</v>
      </c>
      <c r="B53" s="8" t="s">
        <v>71</v>
      </c>
      <c r="C53" s="8" t="s">
        <v>1247</v>
      </c>
      <c r="D53" s="8" t="s">
        <v>1294</v>
      </c>
      <c r="E53" s="8">
        <v>0.30000000000000004</v>
      </c>
    </row>
    <row r="54" spans="1:5" ht="24.75">
      <c r="A54" s="8" t="s">
        <v>123</v>
      </c>
      <c r="B54" s="8" t="s">
        <v>71</v>
      </c>
      <c r="C54" s="8" t="s">
        <v>1295</v>
      </c>
      <c r="D54" s="8" t="s">
        <v>1296</v>
      </c>
      <c r="E54" s="8">
        <v>0.4</v>
      </c>
    </row>
    <row r="55" spans="1:5" ht="24.75">
      <c r="A55" s="8" t="s">
        <v>123</v>
      </c>
      <c r="B55" s="8" t="s">
        <v>71</v>
      </c>
      <c r="C55" s="8" t="s">
        <v>1297</v>
      </c>
      <c r="D55" s="8" t="s">
        <v>1298</v>
      </c>
      <c r="E55" s="8">
        <v>0.5</v>
      </c>
    </row>
    <row r="56" spans="1:5" ht="24.75">
      <c r="A56" s="8" t="s">
        <v>123</v>
      </c>
      <c r="B56" s="8" t="s">
        <v>71</v>
      </c>
      <c r="C56" s="8" t="s">
        <v>1297</v>
      </c>
      <c r="D56" s="8" t="s">
        <v>1299</v>
      </c>
      <c r="E56" s="8">
        <v>0.5</v>
      </c>
    </row>
    <row r="57" spans="1:5" ht="24.75">
      <c r="A57" s="8" t="s">
        <v>123</v>
      </c>
      <c r="B57" s="8" t="s">
        <v>71</v>
      </c>
      <c r="C57" s="8" t="s">
        <v>1297</v>
      </c>
      <c r="D57" s="8" t="s">
        <v>1300</v>
      </c>
      <c r="E57" s="8">
        <v>0.5</v>
      </c>
    </row>
    <row r="58" spans="1:5" ht="24.75">
      <c r="A58" s="8" t="s">
        <v>123</v>
      </c>
      <c r="B58" s="8" t="s">
        <v>71</v>
      </c>
      <c r="C58" s="8" t="s">
        <v>1297</v>
      </c>
      <c r="D58" s="8" t="s">
        <v>1301</v>
      </c>
      <c r="E58" s="8">
        <v>0.5</v>
      </c>
    </row>
    <row r="59" spans="1:5" ht="24.75">
      <c r="A59" s="8" t="s">
        <v>123</v>
      </c>
      <c r="B59" s="8" t="s">
        <v>71</v>
      </c>
      <c r="C59" s="8" t="s">
        <v>1297</v>
      </c>
      <c r="D59" s="8" t="s">
        <v>1302</v>
      </c>
      <c r="E59" s="8">
        <v>0.5</v>
      </c>
    </row>
    <row r="60" spans="1:5" ht="24.75">
      <c r="A60" s="8" t="s">
        <v>123</v>
      </c>
      <c r="B60" s="8" t="s">
        <v>71</v>
      </c>
      <c r="C60" s="8" t="s">
        <v>1297</v>
      </c>
      <c r="D60" s="8" t="s">
        <v>1303</v>
      </c>
      <c r="E60" s="8">
        <v>0.5</v>
      </c>
    </row>
    <row r="61" spans="1:5" ht="24.75">
      <c r="A61" s="8" t="s">
        <v>123</v>
      </c>
      <c r="B61" s="8" t="s">
        <v>71</v>
      </c>
      <c r="C61" s="8" t="s">
        <v>1297</v>
      </c>
      <c r="D61" s="8" t="s">
        <v>1304</v>
      </c>
      <c r="E61" s="8">
        <v>0.5</v>
      </c>
    </row>
    <row r="62" spans="1:5" ht="24.75">
      <c r="A62" s="8" t="s">
        <v>123</v>
      </c>
      <c r="B62" s="8" t="s">
        <v>71</v>
      </c>
      <c r="C62" s="8" t="s">
        <v>1297</v>
      </c>
      <c r="D62" s="8" t="s">
        <v>1305</v>
      </c>
      <c r="E62" s="8">
        <v>0.5</v>
      </c>
    </row>
    <row r="63" spans="1:5" ht="24.75">
      <c r="A63" s="8" t="s">
        <v>123</v>
      </c>
      <c r="B63" s="8" t="s">
        <v>71</v>
      </c>
      <c r="C63" s="8" t="s">
        <v>1297</v>
      </c>
      <c r="D63" s="8" t="s">
        <v>1306</v>
      </c>
      <c r="E63" s="8">
        <v>0.5</v>
      </c>
    </row>
    <row r="64" spans="1:5" ht="24.75">
      <c r="A64" s="8" t="s">
        <v>123</v>
      </c>
      <c r="B64" s="8" t="s">
        <v>71</v>
      </c>
      <c r="C64" s="8" t="s">
        <v>1297</v>
      </c>
      <c r="D64" s="8" t="s">
        <v>1307</v>
      </c>
      <c r="E64" s="8">
        <v>0.5</v>
      </c>
    </row>
    <row r="65" spans="1:5" ht="24.75">
      <c r="A65" s="8" t="s">
        <v>123</v>
      </c>
      <c r="B65" s="8" t="s">
        <v>71</v>
      </c>
      <c r="C65" s="8" t="s">
        <v>1297</v>
      </c>
      <c r="D65" s="8" t="s">
        <v>1308</v>
      </c>
      <c r="E65" s="8">
        <v>0.5</v>
      </c>
    </row>
    <row r="66" spans="1:5" ht="24.75">
      <c r="A66" s="8" t="s">
        <v>123</v>
      </c>
      <c r="B66" s="8" t="s">
        <v>71</v>
      </c>
      <c r="C66" s="8" t="s">
        <v>1309</v>
      </c>
      <c r="D66" s="8" t="s">
        <v>1310</v>
      </c>
      <c r="E66" s="8">
        <v>0.30000000000000004</v>
      </c>
    </row>
    <row r="67" spans="1:5" ht="24.75">
      <c r="A67" s="8" t="s">
        <v>123</v>
      </c>
      <c r="B67" s="8" t="s">
        <v>71</v>
      </c>
      <c r="C67" s="8" t="s">
        <v>1309</v>
      </c>
      <c r="D67" s="8" t="s">
        <v>1311</v>
      </c>
      <c r="E67" s="8">
        <v>0.30000000000000004</v>
      </c>
    </row>
    <row r="68" spans="1:5" ht="24.75">
      <c r="A68" s="8" t="s">
        <v>123</v>
      </c>
      <c r="B68" s="8" t="s">
        <v>71</v>
      </c>
      <c r="C68" s="8" t="s">
        <v>1309</v>
      </c>
      <c r="D68" s="8" t="s">
        <v>1312</v>
      </c>
      <c r="E68" s="8">
        <v>0.30000000000000004</v>
      </c>
    </row>
    <row r="69" spans="1:5" ht="24.75">
      <c r="A69" s="8" t="s">
        <v>123</v>
      </c>
      <c r="B69" s="8" t="s">
        <v>71</v>
      </c>
      <c r="C69" s="8" t="s">
        <v>1309</v>
      </c>
      <c r="D69" s="8" t="s">
        <v>1313</v>
      </c>
      <c r="E69" s="8">
        <v>0.30000000000000004</v>
      </c>
    </row>
    <row r="70" spans="1:5" ht="24.75">
      <c r="A70" s="8" t="s">
        <v>123</v>
      </c>
      <c r="B70" s="8" t="s">
        <v>71</v>
      </c>
      <c r="C70" s="8" t="s">
        <v>1309</v>
      </c>
      <c r="D70" s="8" t="s">
        <v>1314</v>
      </c>
      <c r="E70" s="8">
        <v>0.30000000000000004</v>
      </c>
    </row>
    <row r="71" spans="1:5" ht="24.75">
      <c r="A71" s="8" t="s">
        <v>123</v>
      </c>
      <c r="B71" s="8" t="s">
        <v>71</v>
      </c>
      <c r="C71" s="8" t="s">
        <v>1309</v>
      </c>
      <c r="D71" s="8" t="s">
        <v>1315</v>
      </c>
      <c r="E71" s="8">
        <v>0.30000000000000004</v>
      </c>
    </row>
    <row r="72" spans="1:5" ht="24.75">
      <c r="A72" s="8" t="s">
        <v>123</v>
      </c>
      <c r="B72" s="8" t="s">
        <v>71</v>
      </c>
      <c r="C72" s="8" t="s">
        <v>1316</v>
      </c>
      <c r="D72" s="8" t="s">
        <v>1317</v>
      </c>
      <c r="E72" s="8">
        <v>0.5</v>
      </c>
    </row>
    <row r="73" spans="1:5" ht="24.75">
      <c r="A73" s="8" t="s">
        <v>123</v>
      </c>
      <c r="B73" s="8" t="s">
        <v>71</v>
      </c>
      <c r="C73" s="8" t="s">
        <v>1316</v>
      </c>
      <c r="D73" s="8" t="s">
        <v>1318</v>
      </c>
      <c r="E73" s="8">
        <v>0.5</v>
      </c>
    </row>
    <row r="74" spans="1:5" ht="24.75">
      <c r="A74" s="8" t="s">
        <v>123</v>
      </c>
      <c r="B74" s="8" t="s">
        <v>71</v>
      </c>
      <c r="C74" s="8" t="s">
        <v>1316</v>
      </c>
      <c r="D74" s="8" t="s">
        <v>1319</v>
      </c>
      <c r="E74" s="8">
        <v>0.5</v>
      </c>
    </row>
    <row r="75" spans="1:5" ht="24.75">
      <c r="A75" s="8" t="s">
        <v>123</v>
      </c>
      <c r="B75" s="8" t="s">
        <v>71</v>
      </c>
      <c r="C75" s="8" t="s">
        <v>1316</v>
      </c>
      <c r="D75" s="8" t="s">
        <v>1320</v>
      </c>
      <c r="E75" s="8">
        <v>0.5</v>
      </c>
    </row>
    <row r="76" spans="1:5" ht="24.75">
      <c r="A76" s="8" t="s">
        <v>123</v>
      </c>
      <c r="B76" s="8" t="s">
        <v>71</v>
      </c>
      <c r="C76" s="8" t="s">
        <v>1316</v>
      </c>
      <c r="D76" s="8" t="s">
        <v>1321</v>
      </c>
      <c r="E76" s="8">
        <v>0.5</v>
      </c>
    </row>
    <row r="77" spans="1:5" ht="24.75">
      <c r="A77" s="8" t="s">
        <v>123</v>
      </c>
      <c r="B77" s="8" t="s">
        <v>71</v>
      </c>
      <c r="C77" s="8" t="s">
        <v>1316</v>
      </c>
      <c r="D77" s="8" t="s">
        <v>1322</v>
      </c>
      <c r="E77" s="8">
        <v>0.5</v>
      </c>
    </row>
    <row r="78" spans="1:5" ht="24.75">
      <c r="A78" s="8" t="s">
        <v>123</v>
      </c>
      <c r="B78" s="8" t="s">
        <v>71</v>
      </c>
      <c r="C78" s="8" t="s">
        <v>1316</v>
      </c>
      <c r="D78" s="8" t="s">
        <v>1323</v>
      </c>
      <c r="E78" s="8">
        <v>0.5</v>
      </c>
    </row>
    <row r="79" spans="1:5" ht="24.75">
      <c r="A79" s="8" t="s">
        <v>123</v>
      </c>
      <c r="B79" s="8" t="s">
        <v>71</v>
      </c>
      <c r="C79" s="8" t="s">
        <v>1316</v>
      </c>
      <c r="D79" s="8" t="s">
        <v>1324</v>
      </c>
      <c r="E79" s="8">
        <v>0.5</v>
      </c>
    </row>
    <row r="80" spans="1:5" ht="24.75">
      <c r="A80" s="8" t="s">
        <v>123</v>
      </c>
      <c r="B80" s="8" t="s">
        <v>71</v>
      </c>
      <c r="C80" s="8" t="s">
        <v>1316</v>
      </c>
      <c r="D80" s="8" t="s">
        <v>1325</v>
      </c>
      <c r="E80" s="8">
        <v>0.5</v>
      </c>
    </row>
    <row r="81" spans="1:5">
      <c r="A81" s="1" t="s">
        <v>64</v>
      </c>
      <c r="B81" s="1" t="s">
        <v>64</v>
      </c>
      <c r="C81" s="1">
        <f>SUBTOTAL(103,Elements10_1_91[Elemento])</f>
        <v>74</v>
      </c>
      <c r="D81" s="1" t="s">
        <v>64</v>
      </c>
      <c r="E81" s="1">
        <f>SUBTOTAL(109,Elements10_1_91[Totais:])</f>
        <v>26.300000000000018</v>
      </c>
    </row>
  </sheetData>
  <mergeCells count="3">
    <mergeCell ref="A1:E2"/>
    <mergeCell ref="A4:E4"/>
    <mergeCell ref="A5:E5"/>
  </mergeCells>
  <hyperlinks>
    <hyperlink ref="A1" location="'10.1.9'!A1" display="PROTETOR DE CANTOS,PRODUZIDO COM ESTRUTURA INTERNA DE SUPORT E EM ALUMINIO E PVC,COM REFORCOS EM NEOPRENE E EXTERNAMENTE COM CAPAS DE VINIL DE ALTO IMPACTO COM ACABAMENTO TEXTURIZAD O,NAS CORES PADRONIZADAS DO FABRICANTE,COM LARGURA DE 5CM E PECAS COM 1,2" xr:uid="{00000000-0004-0000-1500-000000000000}"/>
    <hyperlink ref="B1" location="'10.1.9'!A1" display="PROTETOR DE CANTOS,PRODUZIDO COM ESTRUTURA INTERNA DE SUPORT E EM ALUMINIO E PVC,COM REFORCOS EM NEOPRENE E EXTERNAMENTE COM CAPAS DE VINIL DE ALTO IMPACTO COM ACABAMENTO TEXTURIZAD O,NAS CORES PADRONIZADAS DO FABRICANTE,COM LARGURA DE 5CM E PECAS COM 1,2" xr:uid="{00000000-0004-0000-1500-000001000000}"/>
    <hyperlink ref="C1" location="'10.1.9'!A1" display="PROTETOR DE CANTOS,PRODUZIDO COM ESTRUTURA INTERNA DE SUPORT E EM ALUMINIO E PVC,COM REFORCOS EM NEOPRENE E EXTERNAMENTE COM CAPAS DE VINIL DE ALTO IMPACTO COM ACABAMENTO TEXTURIZAD O,NAS CORES PADRONIZADAS DO FABRICANTE,COM LARGURA DE 5CM E PECAS COM 1,2" xr:uid="{00000000-0004-0000-1500-000002000000}"/>
    <hyperlink ref="D1" location="'10.1.9'!A1" display="PROTETOR DE CANTOS,PRODUZIDO COM ESTRUTURA INTERNA DE SUPORT E EM ALUMINIO E PVC,COM REFORCOS EM NEOPRENE E EXTERNAMENTE COM CAPAS DE VINIL DE ALTO IMPACTO COM ACABAMENTO TEXTURIZAD O,NAS CORES PADRONIZADAS DO FABRICANTE,COM LARGURA DE 5CM E PECAS COM 1,2" xr:uid="{00000000-0004-0000-1500-000003000000}"/>
    <hyperlink ref="E1" location="'10.1.9'!A1" display="PROTETOR DE CANTOS,PRODUZIDO COM ESTRUTURA INTERNA DE SUPORT E EM ALUMINIO E PVC,COM REFORCOS EM NEOPRENE E EXTERNAMENTE COM CAPAS DE VINIL DE ALTO IMPACTO COM ACABAMENTO TEXTURIZAD O,NAS CORES PADRONIZADAS DO FABRICANTE,COM LARGURA DE 5CM E PECAS COM 1,2" xr:uid="{00000000-0004-0000-1500-000004000000}"/>
    <hyperlink ref="A2" location="'10.1.9'!A1" display="PROTETOR DE CANTOS,PRODUZIDO COM ESTRUTURA INTERNA DE SUPORT E EM ALUMINIO E PVC,COM REFORCOS EM NEOPRENE E EXTERNAMENTE COM CAPAS DE VINIL DE ALTO IMPACTO COM ACABAMENTO TEXTURIZAD O,NAS CORES PADRONIZADAS DO FABRICANTE,COM LARGURA DE 5CM E PECAS COM 1,2" xr:uid="{00000000-0004-0000-1500-000005000000}"/>
    <hyperlink ref="B2" location="'10.1.9'!A1" display="PROTETOR DE CANTOS,PRODUZIDO COM ESTRUTURA INTERNA DE SUPORT E EM ALUMINIO E PVC,COM REFORCOS EM NEOPRENE E EXTERNAMENTE COM CAPAS DE VINIL DE ALTO IMPACTO COM ACABAMENTO TEXTURIZAD O,NAS CORES PADRONIZADAS DO FABRICANTE,COM LARGURA DE 5CM E PECAS COM 1,2" xr:uid="{00000000-0004-0000-1500-000006000000}"/>
    <hyperlink ref="C2" location="'10.1.9'!A1" display="PROTETOR DE CANTOS,PRODUZIDO COM ESTRUTURA INTERNA DE SUPORT E EM ALUMINIO E PVC,COM REFORCOS EM NEOPRENE E EXTERNAMENTE COM CAPAS DE VINIL DE ALTO IMPACTO COM ACABAMENTO TEXTURIZAD O,NAS CORES PADRONIZADAS DO FABRICANTE,COM LARGURA DE 5CM E PECAS COM 1,2" xr:uid="{00000000-0004-0000-1500-000007000000}"/>
    <hyperlink ref="D2" location="'10.1.9'!A1" display="PROTETOR DE CANTOS,PRODUZIDO COM ESTRUTURA INTERNA DE SUPORT E EM ALUMINIO E PVC,COM REFORCOS EM NEOPRENE E EXTERNAMENTE COM CAPAS DE VINIL DE ALTO IMPACTO COM ACABAMENTO TEXTURIZAD O,NAS CORES PADRONIZADAS DO FABRICANTE,COM LARGURA DE 5CM E PECAS COM 1,2" xr:uid="{00000000-0004-0000-1500-000008000000}"/>
    <hyperlink ref="E2" location="'10.1.9'!A1" display="PROTETOR DE CANTOS,PRODUZIDO COM ESTRUTURA INTERNA DE SUPORT E EM ALUMINIO E PVC,COM REFORCOS EM NEOPRENE E EXTERNAMENTE COM CAPAS DE VINIL DE ALTO IMPACTO COM ACABAMENTO TEXTURIZAD O,NAS CORES PADRONIZADAS DO FABRICANTE,COM LARGURA DE 5CM E PECAS COM 1,2" xr:uid="{00000000-0004-0000-1500-000009000000}"/>
    <hyperlink ref="A4" location="'10.1.9'!A1" display="Pilares estruturais (Dimensao_h1)" xr:uid="{00000000-0004-0000-1500-00000A000000}"/>
    <hyperlink ref="B4" location="'10.1.9'!A1" display="Pilares estruturais (Dimensao_h1)" xr:uid="{00000000-0004-0000-1500-00000B000000}"/>
    <hyperlink ref="C4" location="'10.1.9'!A1" display="Pilares estruturais (Dimensao_h1)" xr:uid="{00000000-0004-0000-1500-00000C000000}"/>
    <hyperlink ref="D4" location="'10.1.9'!A1" display="Pilares estruturais (Dimensao_h1)" xr:uid="{00000000-0004-0000-1500-00000D000000}"/>
    <hyperlink ref="E4" location="'10.1.9'!A1" display="Pilares estruturais (Dimensao_h1)" xr:uid="{00000000-0004-0000-1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13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52</v>
      </c>
      <c r="B1" s="23" t="s">
        <v>52</v>
      </c>
      <c r="C1" s="23" t="s">
        <v>52</v>
      </c>
      <c r="D1" s="23" t="s">
        <v>52</v>
      </c>
      <c r="E1" s="23" t="s">
        <v>52</v>
      </c>
    </row>
    <row r="2" spans="1:5">
      <c r="A2" s="23" t="s">
        <v>52</v>
      </c>
      <c r="B2" s="23" t="s">
        <v>52</v>
      </c>
      <c r="C2" s="23" t="s">
        <v>52</v>
      </c>
      <c r="D2" s="23" t="s">
        <v>52</v>
      </c>
      <c r="E2" s="23" t="s">
        <v>52</v>
      </c>
    </row>
    <row r="4" spans="1:5">
      <c r="A4" s="21" t="s">
        <v>109</v>
      </c>
      <c r="B4" s="21" t="s">
        <v>109</v>
      </c>
      <c r="C4" s="21" t="s">
        <v>109</v>
      </c>
      <c r="D4" s="21" t="s">
        <v>109</v>
      </c>
      <c r="E4" s="21" t="s">
        <v>109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7" t="s">
        <v>118</v>
      </c>
      <c r="B6" s="7" t="s">
        <v>119</v>
      </c>
      <c r="C6" s="7" t="s">
        <v>120</v>
      </c>
      <c r="D6" s="7" t="s">
        <v>121</v>
      </c>
      <c r="E6" s="7" t="s">
        <v>122</v>
      </c>
    </row>
    <row r="7" spans="1:5" ht="24.75">
      <c r="A7" s="8" t="s">
        <v>123</v>
      </c>
      <c r="B7" s="8" t="s">
        <v>71</v>
      </c>
      <c r="C7" s="8" t="s">
        <v>111</v>
      </c>
      <c r="D7" s="8" t="s">
        <v>1326</v>
      </c>
      <c r="E7" s="8">
        <v>0.22920004890835335</v>
      </c>
    </row>
    <row r="8" spans="1:5" ht="24.75">
      <c r="A8" s="8" t="s">
        <v>123</v>
      </c>
      <c r="B8" s="8" t="s">
        <v>71</v>
      </c>
      <c r="C8" s="8" t="s">
        <v>111</v>
      </c>
      <c r="D8" s="8" t="s">
        <v>1327</v>
      </c>
      <c r="E8" s="8">
        <v>1.4759997363408188</v>
      </c>
    </row>
    <row r="9" spans="1:5" ht="24.75">
      <c r="A9" s="8" t="s">
        <v>123</v>
      </c>
      <c r="B9" s="8" t="s">
        <v>71</v>
      </c>
      <c r="C9" s="8" t="s">
        <v>111</v>
      </c>
      <c r="D9" s="8" t="s">
        <v>1328</v>
      </c>
      <c r="E9" s="8">
        <v>0.22000000947224141</v>
      </c>
    </row>
    <row r="10" spans="1:5" ht="24.75">
      <c r="A10" s="8" t="s">
        <v>123</v>
      </c>
      <c r="B10" s="8" t="s">
        <v>71</v>
      </c>
      <c r="C10" s="8" t="s">
        <v>111</v>
      </c>
      <c r="D10" s="8" t="s">
        <v>1329</v>
      </c>
      <c r="E10" s="8">
        <v>0.22145032222549821</v>
      </c>
    </row>
    <row r="11" spans="1:5" ht="24.75">
      <c r="A11" s="8" t="s">
        <v>123</v>
      </c>
      <c r="B11" s="8" t="s">
        <v>71</v>
      </c>
      <c r="C11" s="8" t="s">
        <v>111</v>
      </c>
      <c r="D11" s="8" t="s">
        <v>1330</v>
      </c>
      <c r="E11" s="8">
        <v>0.22820001958529762</v>
      </c>
    </row>
    <row r="12" spans="1:5" ht="24.75">
      <c r="A12" s="8" t="s">
        <v>123</v>
      </c>
      <c r="B12" s="8" t="s">
        <v>71</v>
      </c>
      <c r="C12" s="8" t="s">
        <v>111</v>
      </c>
      <c r="D12" s="8" t="s">
        <v>1331</v>
      </c>
      <c r="E12" s="8">
        <v>0.21600000930001845</v>
      </c>
    </row>
    <row r="13" spans="1:5">
      <c r="A13" s="1" t="s">
        <v>64</v>
      </c>
      <c r="B13" s="1" t="s">
        <v>64</v>
      </c>
      <c r="C13" s="1">
        <f>SUBTOTAL(103,Elements10_1_101[Elemento])</f>
        <v>6</v>
      </c>
      <c r="D13" s="1" t="s">
        <v>64</v>
      </c>
      <c r="E13" s="1">
        <f>SUBTOTAL(109,Elements10_1_101[Totais:])</f>
        <v>2.5908501458322277</v>
      </c>
    </row>
  </sheetData>
  <mergeCells count="3">
    <mergeCell ref="A1:E2"/>
    <mergeCell ref="A4:E4"/>
    <mergeCell ref="A5:E5"/>
  </mergeCells>
  <hyperlinks>
    <hyperlink ref="A1" location="'10.1.10'!A1" display="PRATELEIRAS EM GRANITO CINZA CORUMBA" xr:uid="{00000000-0004-0000-1600-000000000000}"/>
    <hyperlink ref="B1" location="'10.1.10'!A1" display="PRATELEIRAS EM GRANITO CINZA CORUMBA" xr:uid="{00000000-0004-0000-1600-000001000000}"/>
    <hyperlink ref="C1" location="'10.1.10'!A1" display="PRATELEIRAS EM GRANITO CINZA CORUMBA" xr:uid="{00000000-0004-0000-1600-000002000000}"/>
    <hyperlink ref="D1" location="'10.1.10'!A1" display="PRATELEIRAS EM GRANITO CINZA CORUMBA" xr:uid="{00000000-0004-0000-1600-000003000000}"/>
    <hyperlink ref="E1" location="'10.1.10'!A1" display="PRATELEIRAS EM GRANITO CINZA CORUMBA" xr:uid="{00000000-0004-0000-1600-000004000000}"/>
    <hyperlink ref="A2" location="'10.1.10'!A1" display="PRATELEIRAS EM GRANITO CINZA CORUMBA" xr:uid="{00000000-0004-0000-1600-000005000000}"/>
    <hyperlink ref="B2" location="'10.1.10'!A1" display="PRATELEIRAS EM GRANITO CINZA CORUMBA" xr:uid="{00000000-0004-0000-1600-000006000000}"/>
    <hyperlink ref="C2" location="'10.1.10'!A1" display="PRATELEIRAS EM GRANITO CINZA CORUMBA" xr:uid="{00000000-0004-0000-1600-000007000000}"/>
    <hyperlink ref="D2" location="'10.1.10'!A1" display="PRATELEIRAS EM GRANITO CINZA CORUMBA" xr:uid="{00000000-0004-0000-1600-000008000000}"/>
    <hyperlink ref="E2" location="'10.1.10'!A1" display="PRATELEIRAS EM GRANITO CINZA CORUMBA" xr:uid="{00000000-0004-0000-1600-000009000000}"/>
    <hyperlink ref="A4" location="'10.1.10'!A1" display="Pisos (Área)" xr:uid="{00000000-0004-0000-1600-00000A000000}"/>
    <hyperlink ref="B4" location="'10.1.10'!A1" display="Pisos (Área)" xr:uid="{00000000-0004-0000-1600-00000B000000}"/>
    <hyperlink ref="C4" location="'10.1.10'!A1" display="Pisos (Área)" xr:uid="{00000000-0004-0000-1600-00000C000000}"/>
    <hyperlink ref="D4" location="'10.1.10'!A1" display="Pisos (Área)" xr:uid="{00000000-0004-0000-1600-00000D000000}"/>
    <hyperlink ref="E4" location="'10.1.10'!A1" display="Pisos (Área)" xr:uid="{00000000-0004-0000-1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13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55</v>
      </c>
      <c r="B1" s="23" t="s">
        <v>55</v>
      </c>
      <c r="C1" s="23" t="s">
        <v>55</v>
      </c>
      <c r="D1" s="23" t="s">
        <v>55</v>
      </c>
      <c r="E1" s="23" t="s">
        <v>55</v>
      </c>
    </row>
    <row r="2" spans="1:5">
      <c r="A2" s="23" t="s">
        <v>55</v>
      </c>
      <c r="B2" s="23" t="s">
        <v>55</v>
      </c>
      <c r="C2" s="23" t="s">
        <v>55</v>
      </c>
      <c r="D2" s="23" t="s">
        <v>55</v>
      </c>
      <c r="E2" s="23" t="s">
        <v>55</v>
      </c>
    </row>
    <row r="4" spans="1:5">
      <c r="A4" s="21" t="s">
        <v>113</v>
      </c>
      <c r="B4" s="21" t="s">
        <v>113</v>
      </c>
      <c r="C4" s="21" t="s">
        <v>113</v>
      </c>
      <c r="D4" s="21" t="s">
        <v>113</v>
      </c>
      <c r="E4" s="21" t="s">
        <v>113</v>
      </c>
    </row>
    <row r="5" spans="1:5">
      <c r="A5" s="24" t="s">
        <v>64</v>
      </c>
      <c r="B5" s="24" t="s">
        <v>64</v>
      </c>
      <c r="C5" s="24" t="s">
        <v>64</v>
      </c>
      <c r="D5" s="24" t="s">
        <v>64</v>
      </c>
      <c r="E5" s="24" t="s">
        <v>64</v>
      </c>
    </row>
    <row r="6" spans="1:5">
      <c r="A6" s="7" t="s">
        <v>118</v>
      </c>
      <c r="B6" s="7" t="s">
        <v>119</v>
      </c>
      <c r="C6" s="7" t="s">
        <v>120</v>
      </c>
      <c r="D6" s="7" t="s">
        <v>121</v>
      </c>
      <c r="E6" s="7" t="s">
        <v>122</v>
      </c>
    </row>
    <row r="7" spans="1:5" ht="24.75">
      <c r="A7" s="8" t="s">
        <v>123</v>
      </c>
      <c r="B7" s="8" t="s">
        <v>71</v>
      </c>
      <c r="C7" s="8" t="s">
        <v>117</v>
      </c>
      <c r="D7" s="8" t="s">
        <v>1332</v>
      </c>
      <c r="E7" s="8">
        <v>1</v>
      </c>
    </row>
    <row r="8" spans="1:5" ht="24.75">
      <c r="A8" s="8" t="s">
        <v>123</v>
      </c>
      <c r="B8" s="8" t="s">
        <v>71</v>
      </c>
      <c r="C8" s="8" t="s">
        <v>117</v>
      </c>
      <c r="D8" s="8" t="s">
        <v>1333</v>
      </c>
      <c r="E8" s="8">
        <v>1</v>
      </c>
    </row>
    <row r="9" spans="1:5" ht="24.75">
      <c r="A9" s="8" t="s">
        <v>123</v>
      </c>
      <c r="B9" s="8" t="s">
        <v>71</v>
      </c>
      <c r="C9" s="8" t="s">
        <v>117</v>
      </c>
      <c r="D9" s="8" t="s">
        <v>1334</v>
      </c>
      <c r="E9" s="8">
        <v>1</v>
      </c>
    </row>
    <row r="10" spans="1:5" ht="24.75">
      <c r="A10" s="8" t="s">
        <v>123</v>
      </c>
      <c r="B10" s="8" t="s">
        <v>71</v>
      </c>
      <c r="C10" s="8" t="s">
        <v>117</v>
      </c>
      <c r="D10" s="8" t="s">
        <v>1335</v>
      </c>
      <c r="E10" s="8">
        <v>1</v>
      </c>
    </row>
    <row r="11" spans="1:5" ht="24.75">
      <c r="A11" s="8" t="s">
        <v>123</v>
      </c>
      <c r="B11" s="8" t="s">
        <v>71</v>
      </c>
      <c r="C11" s="8" t="s">
        <v>117</v>
      </c>
      <c r="D11" s="8" t="s">
        <v>1336</v>
      </c>
      <c r="E11" s="8">
        <v>1</v>
      </c>
    </row>
    <row r="12" spans="1:5" ht="24.75">
      <c r="A12" s="8" t="s">
        <v>123</v>
      </c>
      <c r="B12" s="8" t="s">
        <v>71</v>
      </c>
      <c r="C12" s="8" t="s">
        <v>117</v>
      </c>
      <c r="D12" s="8" t="s">
        <v>1337</v>
      </c>
      <c r="E12" s="8">
        <v>1</v>
      </c>
    </row>
    <row r="13" spans="1:5">
      <c r="A13" s="1" t="s">
        <v>64</v>
      </c>
      <c r="B13" s="1" t="s">
        <v>64</v>
      </c>
      <c r="C13" s="1">
        <f>SUBTOTAL(103,Elements10_1_111[Elemento])</f>
        <v>6</v>
      </c>
      <c r="D13" s="1" t="s">
        <v>64</v>
      </c>
      <c r="E13" s="1">
        <f>SUBTOTAL(109,Elements10_1_111[Totais:])</f>
        <v>6</v>
      </c>
    </row>
  </sheetData>
  <mergeCells count="3">
    <mergeCell ref="A1:E2"/>
    <mergeCell ref="A4:E4"/>
    <mergeCell ref="A5:E5"/>
  </mergeCells>
  <hyperlinks>
    <hyperlink ref="A1" location="'10.1.11'!A1" display="SUPORTE TIPO MAO FRANCESA DE ALTA RESISTENCIA,EM ACO,ABAS CO M MEDIDAS EM TORNO DE (50X33)CM,COM CAPACIDADE DE PESO MAXIM O APROXIMADO DE 110KG.FORNECIMENTO E INSTALACAO 3%-DESGASTE DE FERRAMENTAS E EPI" xr:uid="{00000000-0004-0000-1700-000000000000}"/>
    <hyperlink ref="B1" location="'10.1.11'!A1" display="SUPORTE TIPO MAO FRANCESA DE ALTA RESISTENCIA,EM ACO,ABAS CO M MEDIDAS EM TORNO DE (50X33)CM,COM CAPACIDADE DE PESO MAXIM O APROXIMADO DE 110KG.FORNECIMENTO E INSTALACAO 3%-DESGASTE DE FERRAMENTAS E EPI" xr:uid="{00000000-0004-0000-1700-000001000000}"/>
    <hyperlink ref="C1" location="'10.1.11'!A1" display="SUPORTE TIPO MAO FRANCESA DE ALTA RESISTENCIA,EM ACO,ABAS CO M MEDIDAS EM TORNO DE (50X33)CM,COM CAPACIDADE DE PESO MAXIM O APROXIMADO DE 110KG.FORNECIMENTO E INSTALACAO 3%-DESGASTE DE FERRAMENTAS E EPI" xr:uid="{00000000-0004-0000-1700-000002000000}"/>
    <hyperlink ref="D1" location="'10.1.11'!A1" display="SUPORTE TIPO MAO FRANCESA DE ALTA RESISTENCIA,EM ACO,ABAS CO M MEDIDAS EM TORNO DE (50X33)CM,COM CAPACIDADE DE PESO MAXIM O APROXIMADO DE 110KG.FORNECIMENTO E INSTALACAO 3%-DESGASTE DE FERRAMENTAS E EPI" xr:uid="{00000000-0004-0000-1700-000003000000}"/>
    <hyperlink ref="E1" location="'10.1.11'!A1" display="SUPORTE TIPO MAO FRANCESA DE ALTA RESISTENCIA,EM ACO,ABAS CO M MEDIDAS EM TORNO DE (50X33)CM,COM CAPACIDADE DE PESO MAXIM O APROXIMADO DE 110KG.FORNECIMENTO E INSTALACAO 3%-DESGASTE DE FERRAMENTAS E EPI" xr:uid="{00000000-0004-0000-1700-000004000000}"/>
    <hyperlink ref="A2" location="'10.1.11'!A1" display="SUPORTE TIPO MAO FRANCESA DE ALTA RESISTENCIA,EM ACO,ABAS CO M MEDIDAS EM TORNO DE (50X33)CM,COM CAPACIDADE DE PESO MAXIM O APROXIMADO DE 110KG.FORNECIMENTO E INSTALACAO 3%-DESGASTE DE FERRAMENTAS E EPI" xr:uid="{00000000-0004-0000-1700-000005000000}"/>
    <hyperlink ref="B2" location="'10.1.11'!A1" display="SUPORTE TIPO MAO FRANCESA DE ALTA RESISTENCIA,EM ACO,ABAS CO M MEDIDAS EM TORNO DE (50X33)CM,COM CAPACIDADE DE PESO MAXIM O APROXIMADO DE 110KG.FORNECIMENTO E INSTALACAO 3%-DESGASTE DE FERRAMENTAS E EPI" xr:uid="{00000000-0004-0000-1700-000006000000}"/>
    <hyperlink ref="C2" location="'10.1.11'!A1" display="SUPORTE TIPO MAO FRANCESA DE ALTA RESISTENCIA,EM ACO,ABAS CO M MEDIDAS EM TORNO DE (50X33)CM,COM CAPACIDADE DE PESO MAXIM O APROXIMADO DE 110KG.FORNECIMENTO E INSTALACAO 3%-DESGASTE DE FERRAMENTAS E EPI" xr:uid="{00000000-0004-0000-1700-000007000000}"/>
    <hyperlink ref="D2" location="'10.1.11'!A1" display="SUPORTE TIPO MAO FRANCESA DE ALTA RESISTENCIA,EM ACO,ABAS CO M MEDIDAS EM TORNO DE (50X33)CM,COM CAPACIDADE DE PESO MAXIM O APROXIMADO DE 110KG.FORNECIMENTO E INSTALACAO 3%-DESGASTE DE FERRAMENTAS E EPI" xr:uid="{00000000-0004-0000-1700-000008000000}"/>
    <hyperlink ref="E2" location="'10.1.11'!A1" display="SUPORTE TIPO MAO FRANCESA DE ALTA RESISTENCIA,EM ACO,ABAS CO M MEDIDAS EM TORNO DE (50X33)CM,COM CAPACIDADE DE PESO MAXIM O APROXIMADO DE 110KG.FORNECIMENTO E INSTALACAO 3%-DESGASTE DE FERRAMENTAS E EPI" xr:uid="{00000000-0004-0000-1700-000009000000}"/>
    <hyperlink ref="A4" location="'10.1.11'!A1" display="Mobiliário (a)" xr:uid="{00000000-0004-0000-1700-00000A000000}"/>
    <hyperlink ref="B4" location="'10.1.11'!A1" display="Mobiliário (a)" xr:uid="{00000000-0004-0000-1700-00000B000000}"/>
    <hyperlink ref="C4" location="'10.1.11'!A1" display="Mobiliário (a)" xr:uid="{00000000-0004-0000-1700-00000C000000}"/>
    <hyperlink ref="D4" location="'10.1.11'!A1" display="Mobiliário (a)" xr:uid="{00000000-0004-0000-1700-00000D000000}"/>
    <hyperlink ref="E4" location="'10.1.11'!A1" display="Mobiliário (a)" xr:uid="{00000000-0004-0000-1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4"/>
  <sheetViews>
    <sheetView showGridLines="0" workbookViewId="0">
      <selection activeCell="D36" sqref="D36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17</v>
      </c>
      <c r="G2" s="5">
        <v>14.535903447999999</v>
      </c>
      <c r="H2" s="5">
        <v>17.421280282428</v>
      </c>
      <c r="I2" s="5">
        <v>16235.065307997478</v>
      </c>
    </row>
    <row r="5" spans="1:9">
      <c r="A5" s="19" t="s">
        <v>58</v>
      </c>
      <c r="B5" s="19" t="s">
        <v>58</v>
      </c>
      <c r="C5" s="19" t="s">
        <v>58</v>
      </c>
      <c r="D5" s="19" t="s">
        <v>58</v>
      </c>
      <c r="E5" s="19" t="s">
        <v>58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>
      <c r="A8" s="8">
        <v>1</v>
      </c>
      <c r="B8" s="8" t="s">
        <v>62</v>
      </c>
      <c r="C8" s="8">
        <v>448</v>
      </c>
      <c r="D8" s="8" t="s">
        <v>63</v>
      </c>
      <c r="E8" s="8">
        <v>931.90514237907075</v>
      </c>
    </row>
    <row r="9" spans="1:9">
      <c r="A9" s="8" t="s">
        <v>64</v>
      </c>
      <c r="B9" s="8" t="s">
        <v>64</v>
      </c>
      <c r="C9" s="8">
        <f>SUBTOTAL(109,Criteria_Summary10.1.1[Elementos])</f>
        <v>448</v>
      </c>
      <c r="D9" s="8" t="s">
        <v>64</v>
      </c>
      <c r="E9" s="8">
        <f>SUBTOTAL(109,Criteria_Summary10.1.1[Total])</f>
        <v>931.90514237907075</v>
      </c>
    </row>
    <row r="10" spans="1:9">
      <c r="A10" s="9" t="s">
        <v>65</v>
      </c>
      <c r="B10" s="9">
        <v>0</v>
      </c>
      <c r="C10" s="10"/>
      <c r="D10" s="10"/>
      <c r="E10" s="9">
        <v>931.91</v>
      </c>
    </row>
    <row r="13" spans="1:9">
      <c r="A13" s="21" t="s">
        <v>63</v>
      </c>
      <c r="B13" s="21" t="s">
        <v>63</v>
      </c>
      <c r="C13" s="21" t="s">
        <v>63</v>
      </c>
      <c r="D13" s="21" t="s">
        <v>63</v>
      </c>
      <c r="E13" s="21" t="s">
        <v>63</v>
      </c>
    </row>
    <row r="14" spans="1:9">
      <c r="A14" s="22"/>
      <c r="B14" s="22"/>
      <c r="C14" s="22"/>
      <c r="D14" s="22"/>
      <c r="E14" s="22"/>
    </row>
    <row r="15" spans="1:9">
      <c r="A15" s="11" t="s">
        <v>59</v>
      </c>
      <c r="B15" s="11" t="s">
        <v>60</v>
      </c>
      <c r="C15" s="18" t="s">
        <v>66</v>
      </c>
      <c r="D15" s="18" t="s">
        <v>66</v>
      </c>
      <c r="E15" s="11" t="s">
        <v>9</v>
      </c>
    </row>
    <row r="16" spans="1:9">
      <c r="A16" s="8" t="s">
        <v>62</v>
      </c>
      <c r="B16" s="8">
        <v>448</v>
      </c>
      <c r="C16" s="16" t="s">
        <v>67</v>
      </c>
      <c r="D16" s="16" t="s">
        <v>67</v>
      </c>
      <c r="E16" s="8">
        <v>931.90514237907075</v>
      </c>
    </row>
    <row r="18" spans="1:5">
      <c r="A18" s="17" t="s">
        <v>68</v>
      </c>
      <c r="B18" s="17" t="s">
        <v>68</v>
      </c>
      <c r="C18" s="17" t="s">
        <v>68</v>
      </c>
      <c r="D18" s="17" t="s">
        <v>68</v>
      </c>
      <c r="E18" s="17" t="s">
        <v>68</v>
      </c>
    </row>
    <row r="19" spans="1:5">
      <c r="A19" s="18" t="s">
        <v>69</v>
      </c>
      <c r="B19" s="18" t="s">
        <v>69</v>
      </c>
      <c r="C19" s="18" t="s">
        <v>69</v>
      </c>
      <c r="D19" s="11" t="s">
        <v>70</v>
      </c>
      <c r="E19" s="11"/>
    </row>
    <row r="20" spans="1:5">
      <c r="A20" s="8"/>
      <c r="B20" s="8"/>
      <c r="C20" s="8"/>
      <c r="D20" s="8" t="s">
        <v>71</v>
      </c>
      <c r="E20" s="8" t="s">
        <v>72</v>
      </c>
    </row>
    <row r="22" spans="1:5">
      <c r="A22" s="17" t="s">
        <v>73</v>
      </c>
      <c r="B22" s="17" t="s">
        <v>73</v>
      </c>
      <c r="C22" s="17" t="s">
        <v>73</v>
      </c>
      <c r="D22" s="17" t="s">
        <v>73</v>
      </c>
      <c r="E22" s="17" t="s">
        <v>73</v>
      </c>
    </row>
    <row r="23" spans="1:5">
      <c r="A23" s="18" t="s">
        <v>74</v>
      </c>
      <c r="B23" s="11"/>
      <c r="C23" s="11"/>
      <c r="D23" s="11" t="s">
        <v>59</v>
      </c>
      <c r="E23" s="11"/>
    </row>
    <row r="24" spans="1:5">
      <c r="A24" s="16" t="s">
        <v>75</v>
      </c>
      <c r="B24" s="16" t="s">
        <v>75</v>
      </c>
      <c r="C24" s="16" t="s">
        <v>75</v>
      </c>
      <c r="D24" s="8" t="s">
        <v>76</v>
      </c>
      <c r="E24" s="8" t="s">
        <v>72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10.1'!A1" display="10.1.1" xr:uid="{00000000-0004-0000-0200-000000000000}"/>
    <hyperlink ref="F2" location="'10.1.1E'!A1" display="931,91" xr:uid="{00000000-0004-0000-0200-000001000000}"/>
    <hyperlink ref="E10" location="'10.1.1E'!A1" display="'10.1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35"/>
  <sheetViews>
    <sheetView showGridLines="0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18</v>
      </c>
      <c r="B2" s="5" t="s">
        <v>19</v>
      </c>
      <c r="C2" s="5" t="s">
        <v>20</v>
      </c>
      <c r="D2" s="5" t="s">
        <v>21</v>
      </c>
      <c r="E2" s="5" t="s">
        <v>22</v>
      </c>
      <c r="F2" s="5" t="s">
        <v>23</v>
      </c>
      <c r="G2" s="5">
        <v>34.933594835320001</v>
      </c>
      <c r="H2" s="5">
        <v>41.867913410131024</v>
      </c>
      <c r="I2" s="5">
        <v>170943.75969962624</v>
      </c>
    </row>
    <row r="5" spans="1:9">
      <c r="A5" s="19" t="s">
        <v>58</v>
      </c>
      <c r="B5" s="19" t="s">
        <v>58</v>
      </c>
      <c r="C5" s="19" t="s">
        <v>58</v>
      </c>
      <c r="D5" s="19" t="s">
        <v>58</v>
      </c>
      <c r="E5" s="19" t="s">
        <v>58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>
      <c r="A8" s="8">
        <v>1</v>
      </c>
      <c r="B8" s="8" t="s">
        <v>62</v>
      </c>
      <c r="C8" s="8">
        <v>392</v>
      </c>
      <c r="D8" s="8" t="s">
        <v>77</v>
      </c>
      <c r="E8" s="8">
        <v>4078.5915725693553</v>
      </c>
    </row>
    <row r="9" spans="1:9">
      <c r="A9" s="8">
        <v>2</v>
      </c>
      <c r="B9" s="8" t="s">
        <v>62</v>
      </c>
      <c r="C9" s="8">
        <v>3</v>
      </c>
      <c r="D9" s="8" t="s">
        <v>77</v>
      </c>
      <c r="E9" s="8">
        <v>4.3402995533529669</v>
      </c>
    </row>
    <row r="10" spans="1:9">
      <c r="A10" s="8" t="s">
        <v>64</v>
      </c>
      <c r="B10" s="8" t="s">
        <v>64</v>
      </c>
      <c r="C10" s="8">
        <f>SUBTOTAL(109,Criteria_Summary10.1.2[Elementos])</f>
        <v>395</v>
      </c>
      <c r="D10" s="8" t="s">
        <v>64</v>
      </c>
      <c r="E10" s="8">
        <f>SUBTOTAL(109,Criteria_Summary10.1.2[Total])</f>
        <v>4082.9318721227082</v>
      </c>
    </row>
    <row r="11" spans="1:9">
      <c r="A11" s="9" t="s">
        <v>65</v>
      </c>
      <c r="B11" s="9">
        <v>0</v>
      </c>
      <c r="C11" s="10"/>
      <c r="D11" s="10"/>
      <c r="E11" s="9">
        <v>4082.93</v>
      </c>
    </row>
    <row r="14" spans="1:9">
      <c r="A14" s="21" t="s">
        <v>77</v>
      </c>
      <c r="B14" s="21" t="s">
        <v>77</v>
      </c>
      <c r="C14" s="21" t="s">
        <v>77</v>
      </c>
      <c r="D14" s="21" t="s">
        <v>77</v>
      </c>
      <c r="E14" s="21" t="s">
        <v>77</v>
      </c>
    </row>
    <row r="15" spans="1:9">
      <c r="A15" s="22"/>
      <c r="B15" s="22"/>
      <c r="C15" s="22"/>
      <c r="D15" s="22"/>
      <c r="E15" s="22"/>
    </row>
    <row r="16" spans="1:9">
      <c r="A16" s="11" t="s">
        <v>59</v>
      </c>
      <c r="B16" s="11" t="s">
        <v>60</v>
      </c>
      <c r="C16" s="18" t="s">
        <v>66</v>
      </c>
      <c r="D16" s="18" t="s">
        <v>66</v>
      </c>
      <c r="E16" s="11" t="s">
        <v>9</v>
      </c>
    </row>
    <row r="17" spans="1:5">
      <c r="A17" s="8" t="s">
        <v>62</v>
      </c>
      <c r="B17" s="8">
        <v>392</v>
      </c>
      <c r="C17" s="16" t="s">
        <v>78</v>
      </c>
      <c r="D17" s="16" t="s">
        <v>78</v>
      </c>
      <c r="E17" s="8">
        <v>4078.5915725693553</v>
      </c>
    </row>
    <row r="19" spans="1:5">
      <c r="A19" s="17" t="s">
        <v>73</v>
      </c>
      <c r="B19" s="17" t="s">
        <v>73</v>
      </c>
      <c r="C19" s="17" t="s">
        <v>73</v>
      </c>
      <c r="D19" s="17" t="s">
        <v>73</v>
      </c>
      <c r="E19" s="17" t="s">
        <v>73</v>
      </c>
    </row>
    <row r="20" spans="1:5">
      <c r="A20" s="18" t="s">
        <v>74</v>
      </c>
      <c r="B20" s="11"/>
      <c r="C20" s="11"/>
      <c r="D20" s="11" t="s">
        <v>59</v>
      </c>
      <c r="E20" s="11"/>
    </row>
    <row r="21" spans="1:5">
      <c r="A21" s="16" t="s">
        <v>75</v>
      </c>
      <c r="B21" s="16" t="s">
        <v>75</v>
      </c>
      <c r="C21" s="16" t="s">
        <v>75</v>
      </c>
      <c r="D21" s="8" t="s">
        <v>79</v>
      </c>
      <c r="E21" s="8" t="s">
        <v>72</v>
      </c>
    </row>
    <row r="22" spans="1:5">
      <c r="A22" s="16" t="s">
        <v>75</v>
      </c>
      <c r="B22" s="16" t="s">
        <v>75</v>
      </c>
      <c r="C22" s="16" t="s">
        <v>75</v>
      </c>
      <c r="D22" s="8" t="s">
        <v>80</v>
      </c>
      <c r="E22" s="8" t="s">
        <v>72</v>
      </c>
    </row>
    <row r="24" spans="1:5">
      <c r="A24" s="21" t="s">
        <v>77</v>
      </c>
      <c r="B24" s="21" t="s">
        <v>77</v>
      </c>
      <c r="C24" s="21" t="s">
        <v>77</v>
      </c>
      <c r="D24" s="21" t="s">
        <v>77</v>
      </c>
      <c r="E24" s="21" t="s">
        <v>77</v>
      </c>
    </row>
    <row r="25" spans="1:5">
      <c r="A25" s="22"/>
      <c r="B25" s="22"/>
      <c r="C25" s="22"/>
      <c r="D25" s="22"/>
      <c r="E25" s="22"/>
    </row>
    <row r="26" spans="1:5">
      <c r="A26" s="11" t="s">
        <v>59</v>
      </c>
      <c r="B26" s="11" t="s">
        <v>60</v>
      </c>
      <c r="C26" s="18" t="s">
        <v>66</v>
      </c>
      <c r="D26" s="18" t="s">
        <v>66</v>
      </c>
      <c r="E26" s="11" t="s">
        <v>9</v>
      </c>
    </row>
    <row r="27" spans="1:5">
      <c r="A27" s="8" t="s">
        <v>62</v>
      </c>
      <c r="B27" s="8">
        <v>3</v>
      </c>
      <c r="C27" s="16" t="s">
        <v>78</v>
      </c>
      <c r="D27" s="16" t="s">
        <v>78</v>
      </c>
      <c r="E27" s="8">
        <v>4.3402995533529669</v>
      </c>
    </row>
    <row r="29" spans="1:5">
      <c r="A29" s="17" t="s">
        <v>68</v>
      </c>
      <c r="B29" s="17" t="s">
        <v>68</v>
      </c>
      <c r="C29" s="17" t="s">
        <v>68</v>
      </c>
      <c r="D29" s="17" t="s">
        <v>68</v>
      </c>
      <c r="E29" s="17" t="s">
        <v>68</v>
      </c>
    </row>
    <row r="30" spans="1:5">
      <c r="A30" s="18" t="s">
        <v>69</v>
      </c>
      <c r="B30" s="18" t="s">
        <v>69</v>
      </c>
      <c r="C30" s="18" t="s">
        <v>69</v>
      </c>
      <c r="D30" s="11" t="s">
        <v>70</v>
      </c>
      <c r="E30" s="11"/>
    </row>
    <row r="31" spans="1:5">
      <c r="A31" s="8"/>
      <c r="B31" s="8"/>
      <c r="C31" s="8"/>
      <c r="D31" s="8" t="s">
        <v>71</v>
      </c>
      <c r="E31" s="8" t="s">
        <v>72</v>
      </c>
    </row>
    <row r="33" spans="1:5">
      <c r="A33" s="17" t="s">
        <v>73</v>
      </c>
      <c r="B33" s="17" t="s">
        <v>73</v>
      </c>
      <c r="C33" s="17" t="s">
        <v>73</v>
      </c>
      <c r="D33" s="17" t="s">
        <v>73</v>
      </c>
      <c r="E33" s="17" t="s">
        <v>73</v>
      </c>
    </row>
    <row r="34" spans="1:5">
      <c r="A34" s="18" t="s">
        <v>74</v>
      </c>
      <c r="B34" s="11"/>
      <c r="C34" s="11"/>
      <c r="D34" s="11" t="s">
        <v>59</v>
      </c>
      <c r="E34" s="11"/>
    </row>
    <row r="35" spans="1:5">
      <c r="A35" s="16" t="s">
        <v>75</v>
      </c>
      <c r="B35" s="16" t="s">
        <v>75</v>
      </c>
      <c r="C35" s="16" t="s">
        <v>75</v>
      </c>
      <c r="D35" s="8" t="s">
        <v>81</v>
      </c>
      <c r="E35" s="8" t="s">
        <v>72</v>
      </c>
    </row>
  </sheetData>
  <mergeCells count="19">
    <mergeCell ref="A5:E5"/>
    <mergeCell ref="A6:E6"/>
    <mergeCell ref="A14:E14"/>
    <mergeCell ref="A15:E15"/>
    <mergeCell ref="C16:D16"/>
    <mergeCell ref="C17:D17"/>
    <mergeCell ref="A19:E19"/>
    <mergeCell ref="A20"/>
    <mergeCell ref="A21:C21"/>
    <mergeCell ref="A22:C22"/>
    <mergeCell ref="A30:C30"/>
    <mergeCell ref="A33:E33"/>
    <mergeCell ref="A34"/>
    <mergeCell ref="A35:C35"/>
    <mergeCell ref="A24:E24"/>
    <mergeCell ref="A25:E25"/>
    <mergeCell ref="C26:D26"/>
    <mergeCell ref="C27:D27"/>
    <mergeCell ref="A29:E29"/>
  </mergeCells>
  <hyperlinks>
    <hyperlink ref="A2" location="'10.1'!A1" display="10.1.2" xr:uid="{00000000-0004-0000-0300-000000000000}"/>
    <hyperlink ref="F2" location="'10.1.2E'!A1" display="4082,93" xr:uid="{00000000-0004-0000-0300-000001000000}"/>
    <hyperlink ref="E11" location="'10.1.2E'!A1" display="'10.1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0"/>
  <sheetViews>
    <sheetView showGridLines="0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24</v>
      </c>
      <c r="B2" s="5" t="s">
        <v>26</v>
      </c>
      <c r="C2" s="5" t="s">
        <v>14</v>
      </c>
      <c r="D2" s="5" t="s">
        <v>27</v>
      </c>
      <c r="E2" s="5" t="s">
        <v>22</v>
      </c>
      <c r="F2" s="12" t="s">
        <v>82</v>
      </c>
      <c r="G2" s="5">
        <v>81.580515096400006</v>
      </c>
      <c r="H2" s="5">
        <v>97.774247343035412</v>
      </c>
      <c r="I2" s="5">
        <v>41583.387394992962</v>
      </c>
    </row>
    <row r="5" spans="1:9">
      <c r="A5" s="19" t="s">
        <v>58</v>
      </c>
      <c r="B5" s="19" t="s">
        <v>58</v>
      </c>
      <c r="C5" s="19" t="s">
        <v>58</v>
      </c>
      <c r="D5" s="19" t="s">
        <v>58</v>
      </c>
      <c r="E5" s="19" t="s">
        <v>58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>
      <c r="A8" s="8">
        <v>1</v>
      </c>
      <c r="B8" s="8" t="s">
        <v>62</v>
      </c>
      <c r="C8" s="8">
        <v>72</v>
      </c>
      <c r="D8" s="8" t="s">
        <v>83</v>
      </c>
      <c r="E8" s="8">
        <v>425.30318213528102</v>
      </c>
    </row>
    <row r="9" spans="1:9">
      <c r="A9" s="8" t="s">
        <v>64</v>
      </c>
      <c r="B9" s="8" t="s">
        <v>64</v>
      </c>
      <c r="C9" s="8">
        <f>SUBTOTAL(109,Criteria_Summary10.1.4[Elementos])</f>
        <v>72</v>
      </c>
      <c r="D9" s="8" t="s">
        <v>64</v>
      </c>
      <c r="E9" s="8">
        <f>SUBTOTAL(109,Criteria_Summary10.1.4[Total])</f>
        <v>425.30318213528102</v>
      </c>
    </row>
    <row r="10" spans="1:9">
      <c r="A10" s="9" t="s">
        <v>65</v>
      </c>
      <c r="B10" s="9">
        <v>0</v>
      </c>
      <c r="C10" s="10"/>
      <c r="D10" s="10"/>
      <c r="E10" s="9">
        <v>425.3</v>
      </c>
    </row>
    <row r="13" spans="1:9">
      <c r="A13" s="21" t="s">
        <v>83</v>
      </c>
      <c r="B13" s="21" t="s">
        <v>83</v>
      </c>
      <c r="C13" s="21" t="s">
        <v>83</v>
      </c>
      <c r="D13" s="21" t="s">
        <v>83</v>
      </c>
      <c r="E13" s="21" t="s">
        <v>83</v>
      </c>
    </row>
    <row r="14" spans="1:9">
      <c r="A14" s="22"/>
      <c r="B14" s="22"/>
      <c r="C14" s="22"/>
      <c r="D14" s="22"/>
      <c r="E14" s="22"/>
    </row>
    <row r="15" spans="1:9">
      <c r="A15" s="11" t="s">
        <v>59</v>
      </c>
      <c r="B15" s="11" t="s">
        <v>60</v>
      </c>
      <c r="C15" s="18" t="s">
        <v>66</v>
      </c>
      <c r="D15" s="18" t="s">
        <v>66</v>
      </c>
      <c r="E15" s="11" t="s">
        <v>9</v>
      </c>
    </row>
    <row r="16" spans="1:9">
      <c r="A16" s="8" t="s">
        <v>62</v>
      </c>
      <c r="B16" s="8">
        <v>72</v>
      </c>
      <c r="C16" s="16" t="s">
        <v>78</v>
      </c>
      <c r="D16" s="16" t="s">
        <v>78</v>
      </c>
      <c r="E16" s="8">
        <v>425.30318213528102</v>
      </c>
    </row>
    <row r="18" spans="1:5">
      <c r="A18" s="17" t="s">
        <v>73</v>
      </c>
      <c r="B18" s="17" t="s">
        <v>73</v>
      </c>
      <c r="C18" s="17" t="s">
        <v>73</v>
      </c>
      <c r="D18" s="17" t="s">
        <v>73</v>
      </c>
      <c r="E18" s="17" t="s">
        <v>73</v>
      </c>
    </row>
    <row r="19" spans="1:5">
      <c r="A19" s="18" t="s">
        <v>74</v>
      </c>
      <c r="B19" s="11"/>
      <c r="C19" s="11"/>
      <c r="D19" s="11" t="s">
        <v>59</v>
      </c>
      <c r="E19" s="11"/>
    </row>
    <row r="20" spans="1:5">
      <c r="A20" s="16" t="s">
        <v>75</v>
      </c>
      <c r="B20" s="16" t="s">
        <v>75</v>
      </c>
      <c r="C20" s="16" t="s">
        <v>75</v>
      </c>
      <c r="D20" s="8" t="s">
        <v>84</v>
      </c>
      <c r="E20" s="8" t="s">
        <v>72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0.1'!A1" display="10.1.4" xr:uid="{00000000-0004-0000-0500-000000000000}"/>
    <hyperlink ref="F2" location="'10.1.3E'!A1" display="425,3" xr:uid="{00000000-0004-0000-0500-000001000000}"/>
    <hyperlink ref="E10" location="'10.1.4E'!A1" display="'10.1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0"/>
  <sheetViews>
    <sheetView showGridLines="0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25</v>
      </c>
      <c r="B2" s="5" t="s">
        <v>30</v>
      </c>
      <c r="C2" s="5" t="s">
        <v>20</v>
      </c>
      <c r="D2" s="5" t="s">
        <v>31</v>
      </c>
      <c r="E2" s="5" t="s">
        <v>22</v>
      </c>
      <c r="F2" s="5" t="s">
        <v>85</v>
      </c>
      <c r="G2" s="5">
        <v>145.75209887279999</v>
      </c>
      <c r="H2" s="5">
        <v>174.68389049905082</v>
      </c>
      <c r="I2" s="5">
        <v>84267.508776742106</v>
      </c>
    </row>
    <row r="5" spans="1:9">
      <c r="A5" s="19" t="s">
        <v>58</v>
      </c>
      <c r="B5" s="19" t="s">
        <v>58</v>
      </c>
      <c r="C5" s="19" t="s">
        <v>58</v>
      </c>
      <c r="D5" s="19" t="s">
        <v>58</v>
      </c>
      <c r="E5" s="19" t="s">
        <v>58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>
      <c r="A8" s="8">
        <v>1</v>
      </c>
      <c r="B8" s="8" t="s">
        <v>62</v>
      </c>
      <c r="C8" s="8">
        <v>135</v>
      </c>
      <c r="D8" s="8" t="s">
        <v>77</v>
      </c>
      <c r="E8" s="8">
        <v>482.40494403408354</v>
      </c>
    </row>
    <row r="9" spans="1:9">
      <c r="A9" s="8" t="s">
        <v>64</v>
      </c>
      <c r="B9" s="8" t="s">
        <v>64</v>
      </c>
      <c r="C9" s="8">
        <f>SUBTOTAL(109,Criteria_Summary10.1.5[Elementos])</f>
        <v>135</v>
      </c>
      <c r="D9" s="8" t="s">
        <v>64</v>
      </c>
      <c r="E9" s="8">
        <f>SUBTOTAL(109,Criteria_Summary10.1.5[Total])</f>
        <v>482.40494403408354</v>
      </c>
    </row>
    <row r="10" spans="1:9">
      <c r="A10" s="9" t="s">
        <v>65</v>
      </c>
      <c r="B10" s="9">
        <v>0</v>
      </c>
      <c r="C10" s="10"/>
      <c r="D10" s="10"/>
      <c r="E10" s="9">
        <v>482.4</v>
      </c>
    </row>
    <row r="13" spans="1:9">
      <c r="A13" s="21" t="s">
        <v>77</v>
      </c>
      <c r="B13" s="21" t="s">
        <v>77</v>
      </c>
      <c r="C13" s="21" t="s">
        <v>77</v>
      </c>
      <c r="D13" s="21" t="s">
        <v>77</v>
      </c>
      <c r="E13" s="21" t="s">
        <v>77</v>
      </c>
    </row>
    <row r="14" spans="1:9">
      <c r="A14" s="22"/>
      <c r="B14" s="22"/>
      <c r="C14" s="22"/>
      <c r="D14" s="22"/>
      <c r="E14" s="22"/>
    </row>
    <row r="15" spans="1:9">
      <c r="A15" s="11" t="s">
        <v>59</v>
      </c>
      <c r="B15" s="11" t="s">
        <v>60</v>
      </c>
      <c r="C15" s="18" t="s">
        <v>66</v>
      </c>
      <c r="D15" s="18" t="s">
        <v>66</v>
      </c>
      <c r="E15" s="11" t="s">
        <v>9</v>
      </c>
    </row>
    <row r="16" spans="1:9">
      <c r="A16" s="8" t="s">
        <v>62</v>
      </c>
      <c r="B16" s="8">
        <v>135</v>
      </c>
      <c r="C16" s="16" t="s">
        <v>78</v>
      </c>
      <c r="D16" s="16" t="s">
        <v>78</v>
      </c>
      <c r="E16" s="8">
        <v>482.40494403408354</v>
      </c>
    </row>
    <row r="18" spans="1:5">
      <c r="A18" s="17" t="s">
        <v>73</v>
      </c>
      <c r="B18" s="17" t="s">
        <v>73</v>
      </c>
      <c r="C18" s="17" t="s">
        <v>73</v>
      </c>
      <c r="D18" s="17" t="s">
        <v>73</v>
      </c>
      <c r="E18" s="17" t="s">
        <v>73</v>
      </c>
    </row>
    <row r="19" spans="1:5">
      <c r="A19" s="18" t="s">
        <v>74</v>
      </c>
      <c r="B19" s="11"/>
      <c r="C19" s="11"/>
      <c r="D19" s="11" t="s">
        <v>59</v>
      </c>
      <c r="E19" s="11"/>
    </row>
    <row r="20" spans="1:5">
      <c r="A20" s="16" t="s">
        <v>75</v>
      </c>
      <c r="B20" s="16" t="s">
        <v>75</v>
      </c>
      <c r="C20" s="16" t="s">
        <v>75</v>
      </c>
      <c r="D20" s="8" t="s">
        <v>86</v>
      </c>
      <c r="E20" s="8" t="s">
        <v>72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0.1'!A1" display="10.1.5" xr:uid="{00000000-0004-0000-0600-000000000000}"/>
    <hyperlink ref="F2" location="'10.1.4E'!A1" display="482,4" xr:uid="{00000000-0004-0000-0600-000001000000}"/>
    <hyperlink ref="E10" location="'10.1.5E'!A1" display="'10.1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20"/>
  <sheetViews>
    <sheetView showGridLines="0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29</v>
      </c>
      <c r="B2" s="5" t="s">
        <v>34</v>
      </c>
      <c r="C2" s="5" t="s">
        <v>20</v>
      </c>
      <c r="D2" s="5" t="s">
        <v>35</v>
      </c>
      <c r="E2" s="5" t="s">
        <v>16</v>
      </c>
      <c r="F2" s="5" t="s">
        <v>36</v>
      </c>
      <c r="G2" s="5">
        <v>100.08423999999999</v>
      </c>
      <c r="H2" s="5">
        <v>119.95096164</v>
      </c>
      <c r="I2" s="5">
        <v>17166.182120300404</v>
      </c>
    </row>
    <row r="5" spans="1:9">
      <c r="A5" s="19" t="s">
        <v>58</v>
      </c>
      <c r="B5" s="19" t="s">
        <v>58</v>
      </c>
      <c r="C5" s="19" t="s">
        <v>58</v>
      </c>
      <c r="D5" s="19" t="s">
        <v>58</v>
      </c>
      <c r="E5" s="19" t="s">
        <v>58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>
      <c r="A8" s="8">
        <v>1</v>
      </c>
      <c r="B8" s="8" t="s">
        <v>62</v>
      </c>
      <c r="C8" s="8">
        <v>50</v>
      </c>
      <c r="D8" s="8" t="s">
        <v>87</v>
      </c>
      <c r="E8" s="8">
        <v>143.11499489459516</v>
      </c>
    </row>
    <row r="9" spans="1:9">
      <c r="A9" s="8" t="s">
        <v>64</v>
      </c>
      <c r="B9" s="8" t="s">
        <v>64</v>
      </c>
      <c r="C9" s="8">
        <f>SUBTOTAL(109,Criteria_Summary10.1.6[Elementos])</f>
        <v>50</v>
      </c>
      <c r="D9" s="8" t="s">
        <v>64</v>
      </c>
      <c r="E9" s="8">
        <f>SUBTOTAL(109,Criteria_Summary10.1.6[Total])</f>
        <v>143.11499489459516</v>
      </c>
    </row>
    <row r="10" spans="1:9">
      <c r="A10" s="9" t="s">
        <v>65</v>
      </c>
      <c r="B10" s="9">
        <v>0</v>
      </c>
      <c r="C10" s="10"/>
      <c r="D10" s="10"/>
      <c r="E10" s="9">
        <v>143.11000000000001</v>
      </c>
    </row>
    <row r="13" spans="1:9">
      <c r="A13" s="21" t="s">
        <v>87</v>
      </c>
      <c r="B13" s="21" t="s">
        <v>87</v>
      </c>
      <c r="C13" s="21" t="s">
        <v>87</v>
      </c>
      <c r="D13" s="21" t="s">
        <v>87</v>
      </c>
      <c r="E13" s="21" t="s">
        <v>87</v>
      </c>
    </row>
    <row r="14" spans="1:9">
      <c r="A14" s="22"/>
      <c r="B14" s="22"/>
      <c r="C14" s="22"/>
      <c r="D14" s="22"/>
      <c r="E14" s="22"/>
    </row>
    <row r="15" spans="1:9">
      <c r="A15" s="11" t="s">
        <v>59</v>
      </c>
      <c r="B15" s="11" t="s">
        <v>60</v>
      </c>
      <c r="C15" s="18" t="s">
        <v>66</v>
      </c>
      <c r="D15" s="18" t="s">
        <v>66</v>
      </c>
      <c r="E15" s="11" t="s">
        <v>9</v>
      </c>
    </row>
    <row r="16" spans="1:9">
      <c r="A16" s="8" t="s">
        <v>62</v>
      </c>
      <c r="B16" s="8">
        <v>50</v>
      </c>
      <c r="C16" s="16" t="s">
        <v>88</v>
      </c>
      <c r="D16" s="16" t="s">
        <v>88</v>
      </c>
      <c r="E16" s="8">
        <v>143.11499489459516</v>
      </c>
    </row>
    <row r="18" spans="1:5">
      <c r="A18" s="17" t="s">
        <v>73</v>
      </c>
      <c r="B18" s="17" t="s">
        <v>73</v>
      </c>
      <c r="C18" s="17" t="s">
        <v>73</v>
      </c>
      <c r="D18" s="17" t="s">
        <v>73</v>
      </c>
      <c r="E18" s="17" t="s">
        <v>73</v>
      </c>
    </row>
    <row r="19" spans="1:5">
      <c r="A19" s="18" t="s">
        <v>74</v>
      </c>
      <c r="B19" s="11"/>
      <c r="C19" s="11"/>
      <c r="D19" s="11" t="s">
        <v>59</v>
      </c>
      <c r="E19" s="11"/>
    </row>
    <row r="20" spans="1:5">
      <c r="A20" s="16" t="s">
        <v>75</v>
      </c>
      <c r="B20" s="16" t="s">
        <v>75</v>
      </c>
      <c r="C20" s="16" t="s">
        <v>75</v>
      </c>
      <c r="D20" s="8" t="s">
        <v>89</v>
      </c>
      <c r="E20" s="8" t="s">
        <v>72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0.1'!A1" display="10.1.6" xr:uid="{00000000-0004-0000-0700-000000000000}"/>
    <hyperlink ref="F2" location="'10.1.5E'!A1" display="143,11" xr:uid="{00000000-0004-0000-0700-000001000000}"/>
    <hyperlink ref="E10" location="'10.1.6E'!A1" display="'10.1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0"/>
  <sheetViews>
    <sheetView showGridLines="0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33</v>
      </c>
      <c r="B2" s="5" t="s">
        <v>38</v>
      </c>
      <c r="C2" s="5" t="s">
        <v>20</v>
      </c>
      <c r="D2" s="5" t="s">
        <v>39</v>
      </c>
      <c r="E2" s="5" t="s">
        <v>22</v>
      </c>
      <c r="F2" s="5" t="s">
        <v>40</v>
      </c>
      <c r="G2" s="5">
        <v>237.11264137207999</v>
      </c>
      <c r="H2" s="5">
        <v>284.17950068443793</v>
      </c>
      <c r="I2" s="5">
        <v>16252.225644143004</v>
      </c>
    </row>
    <row r="5" spans="1:9">
      <c r="A5" s="19" t="s">
        <v>58</v>
      </c>
      <c r="B5" s="19" t="s">
        <v>58</v>
      </c>
      <c r="C5" s="19" t="s">
        <v>58</v>
      </c>
      <c r="D5" s="19" t="s">
        <v>58</v>
      </c>
      <c r="E5" s="19" t="s">
        <v>58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>
      <c r="A8" s="8">
        <v>1</v>
      </c>
      <c r="B8" s="8" t="s">
        <v>62</v>
      </c>
      <c r="C8" s="8">
        <v>5</v>
      </c>
      <c r="D8" s="8" t="s">
        <v>83</v>
      </c>
      <c r="E8" s="8">
        <v>57.187002318261484</v>
      </c>
    </row>
    <row r="9" spans="1:9">
      <c r="A9" s="8" t="s">
        <v>64</v>
      </c>
      <c r="B9" s="8" t="s">
        <v>64</v>
      </c>
      <c r="C9" s="8">
        <f>SUBTOTAL(109,Criteria_Summary10.1.7[Elementos])</f>
        <v>5</v>
      </c>
      <c r="D9" s="8" t="s">
        <v>64</v>
      </c>
      <c r="E9" s="8">
        <f>SUBTOTAL(109,Criteria_Summary10.1.7[Total])</f>
        <v>57.187002318261484</v>
      </c>
    </row>
    <row r="10" spans="1:9">
      <c r="A10" s="9" t="s">
        <v>65</v>
      </c>
      <c r="B10" s="9">
        <v>0</v>
      </c>
      <c r="C10" s="10"/>
      <c r="D10" s="10"/>
      <c r="E10" s="9">
        <v>57.19</v>
      </c>
    </row>
    <row r="13" spans="1:9">
      <c r="A13" s="21" t="s">
        <v>83</v>
      </c>
      <c r="B13" s="21" t="s">
        <v>83</v>
      </c>
      <c r="C13" s="21" t="s">
        <v>83</v>
      </c>
      <c r="D13" s="21" t="s">
        <v>83</v>
      </c>
      <c r="E13" s="21" t="s">
        <v>83</v>
      </c>
    </row>
    <row r="14" spans="1:9">
      <c r="A14" s="22"/>
      <c r="B14" s="22"/>
      <c r="C14" s="22"/>
      <c r="D14" s="22"/>
      <c r="E14" s="22"/>
    </row>
    <row r="15" spans="1:9">
      <c r="A15" s="11" t="s">
        <v>59</v>
      </c>
      <c r="B15" s="11" t="s">
        <v>60</v>
      </c>
      <c r="C15" s="18" t="s">
        <v>66</v>
      </c>
      <c r="D15" s="18" t="s">
        <v>66</v>
      </c>
      <c r="E15" s="11" t="s">
        <v>9</v>
      </c>
    </row>
    <row r="16" spans="1:9">
      <c r="A16" s="8" t="s">
        <v>62</v>
      </c>
      <c r="B16" s="8">
        <v>5</v>
      </c>
      <c r="C16" s="16" t="s">
        <v>78</v>
      </c>
      <c r="D16" s="16" t="s">
        <v>78</v>
      </c>
      <c r="E16" s="8">
        <v>57.187002318261484</v>
      </c>
    </row>
    <row r="18" spans="1:5">
      <c r="A18" s="17" t="s">
        <v>73</v>
      </c>
      <c r="B18" s="17" t="s">
        <v>73</v>
      </c>
      <c r="C18" s="17" t="s">
        <v>73</v>
      </c>
      <c r="D18" s="17" t="s">
        <v>73</v>
      </c>
      <c r="E18" s="17" t="s">
        <v>73</v>
      </c>
    </row>
    <row r="19" spans="1:5">
      <c r="A19" s="18" t="s">
        <v>74</v>
      </c>
      <c r="B19" s="11"/>
      <c r="C19" s="11"/>
      <c r="D19" s="11" t="s">
        <v>59</v>
      </c>
      <c r="E19" s="11"/>
    </row>
    <row r="20" spans="1:5">
      <c r="A20" s="16" t="s">
        <v>90</v>
      </c>
      <c r="B20" s="16" t="s">
        <v>90</v>
      </c>
      <c r="C20" s="16" t="s">
        <v>90</v>
      </c>
      <c r="D20" s="8" t="s">
        <v>91</v>
      </c>
      <c r="E20" s="8" t="s">
        <v>72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0.1'!A1" display="10.1.7" xr:uid="{00000000-0004-0000-0800-000000000000}"/>
    <hyperlink ref="F2" location="'10.1.6E'!A1" display="57,19" xr:uid="{00000000-0004-0000-0800-000001000000}"/>
    <hyperlink ref="E10" location="'10.1.7E'!A1" display="'10.1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4"/>
  <sheetViews>
    <sheetView showGridLines="0" workbookViewId="0">
      <selection activeCell="G14" sqref="G14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37</v>
      </c>
      <c r="B2" s="5" t="s">
        <v>42</v>
      </c>
      <c r="C2" s="5" t="s">
        <v>43</v>
      </c>
      <c r="D2" s="5" t="s">
        <v>44</v>
      </c>
      <c r="E2" s="5" t="s">
        <v>16</v>
      </c>
      <c r="F2" s="5" t="s">
        <v>92</v>
      </c>
      <c r="G2" s="5">
        <v>176.11021934999999</v>
      </c>
      <c r="H2" s="5">
        <v>211.06809789097503</v>
      </c>
      <c r="I2" s="5">
        <v>4559.0709144450611</v>
      </c>
    </row>
    <row r="5" spans="1:9">
      <c r="A5" s="19" t="s">
        <v>58</v>
      </c>
      <c r="B5" s="19" t="s">
        <v>58</v>
      </c>
      <c r="C5" s="19" t="s">
        <v>58</v>
      </c>
      <c r="D5" s="19" t="s">
        <v>58</v>
      </c>
      <c r="E5" s="19" t="s">
        <v>58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>
      <c r="A8" s="8">
        <v>1</v>
      </c>
      <c r="B8" s="8" t="s">
        <v>62</v>
      </c>
      <c r="C8" s="8">
        <v>18</v>
      </c>
      <c r="D8" s="8" t="s">
        <v>93</v>
      </c>
      <c r="E8" s="8">
        <v>21.599999999999998</v>
      </c>
    </row>
    <row r="9" spans="1:9">
      <c r="A9" s="8" t="s">
        <v>64</v>
      </c>
      <c r="B9" s="8" t="s">
        <v>64</v>
      </c>
      <c r="C9" s="8">
        <f>SUBTOTAL(109,Criteria_Summary10.1.8[Elementos])</f>
        <v>18</v>
      </c>
      <c r="D9" s="8" t="s">
        <v>64</v>
      </c>
      <c r="E9" s="8">
        <f>SUBTOTAL(109,Criteria_Summary10.1.8[Total])</f>
        <v>21.599999999999998</v>
      </c>
    </row>
    <row r="10" spans="1:9">
      <c r="A10" s="9" t="s">
        <v>65</v>
      </c>
      <c r="B10" s="9">
        <v>0</v>
      </c>
      <c r="C10" s="10"/>
      <c r="D10" s="10"/>
      <c r="E10" s="9">
        <v>21.6</v>
      </c>
    </row>
    <row r="13" spans="1:9">
      <c r="A13" s="21" t="s">
        <v>93</v>
      </c>
      <c r="B13" s="21" t="s">
        <v>93</v>
      </c>
      <c r="C13" s="21" t="s">
        <v>93</v>
      </c>
      <c r="D13" s="21" t="s">
        <v>93</v>
      </c>
      <c r="E13" s="21" t="s">
        <v>93</v>
      </c>
    </row>
    <row r="14" spans="1:9">
      <c r="A14" s="22"/>
      <c r="B14" s="22"/>
      <c r="C14" s="22"/>
      <c r="D14" s="22"/>
      <c r="E14" s="22"/>
    </row>
    <row r="15" spans="1:9">
      <c r="A15" s="11" t="s">
        <v>59</v>
      </c>
      <c r="B15" s="11" t="s">
        <v>60</v>
      </c>
      <c r="C15" s="18" t="s">
        <v>66</v>
      </c>
      <c r="D15" s="18" t="s">
        <v>66</v>
      </c>
      <c r="E15" s="11" t="s">
        <v>9</v>
      </c>
    </row>
    <row r="16" spans="1:9">
      <c r="A16" s="8" t="s">
        <v>62</v>
      </c>
      <c r="B16" s="8">
        <v>18</v>
      </c>
      <c r="C16" s="16" t="s">
        <v>94</v>
      </c>
      <c r="D16" s="16" t="s">
        <v>94</v>
      </c>
      <c r="E16" s="8">
        <v>21.599999999999998</v>
      </c>
    </row>
    <row r="18" spans="1:5">
      <c r="A18" s="17" t="s">
        <v>68</v>
      </c>
      <c r="B18" s="17" t="s">
        <v>68</v>
      </c>
      <c r="C18" s="17" t="s">
        <v>68</v>
      </c>
      <c r="D18" s="17" t="s">
        <v>68</v>
      </c>
      <c r="E18" s="17" t="s">
        <v>68</v>
      </c>
    </row>
    <row r="19" spans="1:5">
      <c r="A19" s="18" t="s">
        <v>69</v>
      </c>
      <c r="B19" s="18" t="s">
        <v>69</v>
      </c>
      <c r="C19" s="18" t="s">
        <v>69</v>
      </c>
      <c r="D19" s="11" t="s">
        <v>70</v>
      </c>
      <c r="E19" s="11"/>
    </row>
    <row r="20" spans="1:5">
      <c r="A20" s="8"/>
      <c r="B20" s="8"/>
      <c r="C20" s="8"/>
      <c r="D20" s="8" t="s">
        <v>71</v>
      </c>
      <c r="E20" s="8" t="s">
        <v>72</v>
      </c>
    </row>
    <row r="22" spans="1:5">
      <c r="A22" s="17" t="s">
        <v>73</v>
      </c>
      <c r="B22" s="17" t="s">
        <v>73</v>
      </c>
      <c r="C22" s="17" t="s">
        <v>73</v>
      </c>
      <c r="D22" s="17" t="s">
        <v>73</v>
      </c>
      <c r="E22" s="17" t="s">
        <v>73</v>
      </c>
    </row>
    <row r="23" spans="1:5">
      <c r="A23" s="18" t="s">
        <v>74</v>
      </c>
      <c r="B23" s="11"/>
      <c r="C23" s="11"/>
      <c r="D23" s="11" t="s">
        <v>59</v>
      </c>
      <c r="E23" s="11"/>
    </row>
    <row r="24" spans="1:5">
      <c r="A24" s="16" t="s">
        <v>95</v>
      </c>
      <c r="B24" s="16" t="s">
        <v>95</v>
      </c>
      <c r="C24" s="16" t="s">
        <v>95</v>
      </c>
      <c r="D24" s="8" t="s">
        <v>96</v>
      </c>
      <c r="E24" s="8" t="s">
        <v>72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10.1'!A1" display="10.1.8" xr:uid="{00000000-0004-0000-0900-000000000000}"/>
    <hyperlink ref="F2" location="'10.1.7E'!A1" display="21,6" xr:uid="{00000000-0004-0000-0900-000001000000}"/>
    <hyperlink ref="E10" location="'10.1.8E'!A1" display="'10.1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22</vt:i4>
      </vt:variant>
    </vt:vector>
  </HeadingPairs>
  <TitlesOfParts>
    <vt:vector size="22" baseType="lpstr">
      <vt:lpstr>Orçamento</vt:lpstr>
      <vt:lpstr>10.1</vt:lpstr>
      <vt:lpstr>10.1.1</vt:lpstr>
      <vt:lpstr>10.1.2</vt:lpstr>
      <vt:lpstr>10.1.3</vt:lpstr>
      <vt:lpstr>10.1.4</vt:lpstr>
      <vt:lpstr>10.1.5</vt:lpstr>
      <vt:lpstr>10.1.6</vt:lpstr>
      <vt:lpstr>10.1.7</vt:lpstr>
      <vt:lpstr>10.1.8</vt:lpstr>
      <vt:lpstr>10.1.9</vt:lpstr>
      <vt:lpstr>10.1.10</vt:lpstr>
      <vt:lpstr>10.1.1E</vt:lpstr>
      <vt:lpstr>10.1.2E</vt:lpstr>
      <vt:lpstr>10.1.3E</vt:lpstr>
      <vt:lpstr>10.1.4E</vt:lpstr>
      <vt:lpstr>10.1.5E</vt:lpstr>
      <vt:lpstr>10.1.6E</vt:lpstr>
      <vt:lpstr>10.1.7E</vt:lpstr>
      <vt:lpstr>10.1.8E</vt:lpstr>
      <vt:lpstr>10.1.9E</vt:lpstr>
      <vt:lpstr>10.1.10E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2025-08-27T15:17:41Z</dcterms:modified>
</cp:coreProperties>
</file>